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C户型" sheetId="1" r:id="rId1"/>
    <sheet name="H户型" sheetId="2" r:id="rId2"/>
  </sheets>
  <definedNames/>
  <calcPr fullCalcOnLoad="1"/>
</workbook>
</file>

<file path=xl/sharedStrings.xml><?xml version="1.0" encoding="utf-8"?>
<sst xmlns="http://schemas.openxmlformats.org/spreadsheetml/2006/main" count="114" uniqueCount="73">
  <si>
    <t>客厅、餐厅、卧室地板铺装</t>
  </si>
  <si>
    <t>装修项目</t>
  </si>
  <si>
    <t>档次1</t>
  </si>
  <si>
    <t>档次2</t>
  </si>
  <si>
    <t>天棚吊顶</t>
  </si>
  <si>
    <t>乳胶漆粉刷</t>
  </si>
  <si>
    <t>热水器</t>
  </si>
  <si>
    <t>户内门、门套安装</t>
  </si>
  <si>
    <t>合计</t>
  </si>
  <si>
    <t>窗台板安装</t>
  </si>
  <si>
    <t>厨房橱柜安装</t>
  </si>
  <si>
    <t>厨房厨具安装</t>
  </si>
  <si>
    <t>厨房、卫生间墙砖铺装</t>
  </si>
  <si>
    <t>厨房、卫生间地砖铺装</t>
  </si>
  <si>
    <t>阳台墙砖铺装</t>
  </si>
  <si>
    <t>阳台地砖铺装</t>
  </si>
  <si>
    <t>单平方造价(元/m2)</t>
  </si>
  <si>
    <t>m2</t>
  </si>
  <si>
    <t>卫生间洁具安装</t>
  </si>
  <si>
    <t>档次3</t>
  </si>
  <si>
    <t>单价3</t>
  </si>
  <si>
    <t>单位</t>
  </si>
  <si>
    <t>工程量</t>
  </si>
  <si>
    <t>单价1</t>
  </si>
  <si>
    <t>单价2</t>
  </si>
  <si>
    <t>m</t>
  </si>
  <si>
    <t>套</t>
  </si>
  <si>
    <t>元</t>
  </si>
  <si>
    <t>台</t>
  </si>
  <si>
    <t>总计</t>
  </si>
  <si>
    <t>（元）</t>
  </si>
  <si>
    <t>共有装修项目</t>
  </si>
  <si>
    <t>自选装修项目</t>
  </si>
  <si>
    <t>H户型面积(m2)：</t>
  </si>
  <si>
    <t>装修项目</t>
  </si>
  <si>
    <t>单位</t>
  </si>
  <si>
    <t>工程量</t>
  </si>
  <si>
    <t>单价1</t>
  </si>
  <si>
    <t>单价2</t>
  </si>
  <si>
    <t>单价3</t>
  </si>
  <si>
    <t>工程造价（元）</t>
  </si>
  <si>
    <t>单平方造价(元/m2)</t>
  </si>
  <si>
    <t>档次1</t>
  </si>
  <si>
    <t>档次2</t>
  </si>
  <si>
    <t>档次3</t>
  </si>
  <si>
    <t>共有装修项目</t>
  </si>
  <si>
    <t>厨房、卫生间墙砖铺装</t>
  </si>
  <si>
    <t>m2</t>
  </si>
  <si>
    <t>厨房、卫生间地砖铺装</t>
  </si>
  <si>
    <t>客厅、餐厅、卧室地板铺装</t>
  </si>
  <si>
    <t>天棚吊顶</t>
  </si>
  <si>
    <t>m</t>
  </si>
  <si>
    <t>窗台板安装</t>
  </si>
  <si>
    <t>户内门、门套安装</t>
  </si>
  <si>
    <t>套</t>
  </si>
  <si>
    <t>乳胶漆粉刷</t>
  </si>
  <si>
    <t>阳台墙砖铺装</t>
  </si>
  <si>
    <t>阳台地砖铺装</t>
  </si>
  <si>
    <t>合计</t>
  </si>
  <si>
    <t>元</t>
  </si>
  <si>
    <t>自选装修项目</t>
  </si>
  <si>
    <t>卫生间洁具安装</t>
  </si>
  <si>
    <t>厨房橱柜安装</t>
  </si>
  <si>
    <t>厨房厨具安装</t>
  </si>
  <si>
    <t>台</t>
  </si>
  <si>
    <t>热水器</t>
  </si>
  <si>
    <t>总计</t>
  </si>
  <si>
    <t>过门石铺装</t>
  </si>
  <si>
    <t>过门石安装</t>
  </si>
  <si>
    <t>工程造价（元）</t>
  </si>
  <si>
    <t xml:space="preserve">教育小区一期工程6#楼二次装修造价测算及户型造价控制表  </t>
  </si>
  <si>
    <t xml:space="preserve">户型造价控制 </t>
  </si>
  <si>
    <t>C3户型面积(m2)：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</si>
</sst>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_ 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color indexed="12"/>
      <name val="宋体"/>
      <family val="0"/>
    </font>
    <font>
      <b/>
      <sz val="10"/>
      <name val="宋体"/>
      <family val="0"/>
    </font>
    <font>
      <b/>
      <sz val="10"/>
      <color indexed="14"/>
      <name val="宋体"/>
      <family val="0"/>
    </font>
    <font>
      <b/>
      <sz val="10"/>
      <color indexed="12"/>
      <name val="宋体"/>
      <family val="0"/>
    </font>
    <font>
      <b/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85" fontId="4" fillId="0" borderId="2" xfId="0" applyNumberFormat="1" applyFont="1" applyBorder="1" applyAlignment="1">
      <alignment vertical="center" wrapText="1"/>
    </xf>
    <xf numFmtId="185" fontId="4" fillId="0" borderId="3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85" fontId="5" fillId="3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185" fontId="5" fillId="3" borderId="4" xfId="0" applyNumberFormat="1" applyFont="1" applyFill="1" applyBorder="1" applyAlignment="1">
      <alignment vertical="center" wrapText="1"/>
    </xf>
    <xf numFmtId="185" fontId="5" fillId="3" borderId="5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185" fontId="6" fillId="2" borderId="7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85" fontId="5" fillId="3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N16" sqref="N16"/>
    </sheetView>
  </sheetViews>
  <sheetFormatPr defaultColWidth="9.00390625" defaultRowHeight="14.25"/>
  <cols>
    <col min="1" max="1" width="8.50390625" style="1" bestFit="1" customWidth="1"/>
    <col min="2" max="2" width="23.875" style="1" bestFit="1" customWidth="1"/>
    <col min="3" max="3" width="5.00390625" style="2" bestFit="1" customWidth="1"/>
    <col min="4" max="4" width="7.50390625" style="1" bestFit="1" customWidth="1"/>
    <col min="5" max="7" width="6.75390625" style="1" bestFit="1" customWidth="1"/>
    <col min="8" max="10" width="10.50390625" style="1" bestFit="1" customWidth="1"/>
    <col min="11" max="13" width="8.50390625" style="1" bestFit="1" customWidth="1"/>
    <col min="14" max="16384" width="9.00390625" style="1" customWidth="1"/>
  </cols>
  <sheetData>
    <row r="1" spans="1:13" ht="24" customHeight="1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21.75" customHeight="1" thickBot="1">
      <c r="A2" s="32" t="s">
        <v>72</v>
      </c>
      <c r="B2" s="32"/>
      <c r="C2" s="3"/>
      <c r="D2" s="4">
        <v>108.78</v>
      </c>
      <c r="E2" s="5"/>
      <c r="F2" s="5"/>
      <c r="G2" s="5"/>
      <c r="H2" s="5"/>
      <c r="I2" s="5"/>
      <c r="J2" s="5"/>
      <c r="K2" s="5"/>
      <c r="L2" s="5"/>
      <c r="M2" s="5"/>
    </row>
    <row r="3" spans="1:13" s="28" customFormat="1" ht="20.25" customHeight="1">
      <c r="A3" s="33" t="s">
        <v>1</v>
      </c>
      <c r="B3" s="34"/>
      <c r="C3" s="27" t="s">
        <v>21</v>
      </c>
      <c r="D3" s="27" t="s">
        <v>22</v>
      </c>
      <c r="E3" s="27" t="s">
        <v>23</v>
      </c>
      <c r="F3" s="27" t="s">
        <v>24</v>
      </c>
      <c r="G3" s="27" t="s">
        <v>20</v>
      </c>
      <c r="H3" s="37" t="s">
        <v>69</v>
      </c>
      <c r="I3" s="37"/>
      <c r="J3" s="37"/>
      <c r="K3" s="37" t="s">
        <v>16</v>
      </c>
      <c r="L3" s="38"/>
      <c r="M3" s="39"/>
    </row>
    <row r="4" spans="1:13" s="6" customFormat="1" ht="20.25" customHeight="1">
      <c r="A4" s="35"/>
      <c r="B4" s="36"/>
      <c r="C4" s="8"/>
      <c r="D4" s="9"/>
      <c r="E4" s="9" t="s">
        <v>30</v>
      </c>
      <c r="F4" s="9" t="s">
        <v>30</v>
      </c>
      <c r="G4" s="9" t="s">
        <v>30</v>
      </c>
      <c r="H4" s="8" t="s">
        <v>2</v>
      </c>
      <c r="I4" s="8" t="s">
        <v>3</v>
      </c>
      <c r="J4" s="8" t="s">
        <v>19</v>
      </c>
      <c r="K4" s="8" t="s">
        <v>2</v>
      </c>
      <c r="L4" s="10" t="s">
        <v>3</v>
      </c>
      <c r="M4" s="10" t="s">
        <v>19</v>
      </c>
    </row>
    <row r="5" spans="1:13" s="6" customFormat="1" ht="17.25" customHeight="1">
      <c r="A5" s="30" t="s">
        <v>31</v>
      </c>
      <c r="B5" s="9" t="s">
        <v>12</v>
      </c>
      <c r="C5" s="8" t="s">
        <v>17</v>
      </c>
      <c r="D5" s="9">
        <v>40.24</v>
      </c>
      <c r="E5" s="9">
        <v>138</v>
      </c>
      <c r="F5" s="9">
        <v>138</v>
      </c>
      <c r="G5" s="9">
        <v>138</v>
      </c>
      <c r="H5" s="11">
        <f>D5*E5</f>
        <v>5553.12</v>
      </c>
      <c r="I5" s="11">
        <f>F5*D5</f>
        <v>5553.12</v>
      </c>
      <c r="J5" s="11">
        <f>D5*G5</f>
        <v>5553.12</v>
      </c>
      <c r="K5" s="11">
        <f>H5/D2</f>
        <v>51.04908990623276</v>
      </c>
      <c r="L5" s="11">
        <f aca="true" t="shared" si="0" ref="L5:L14">I5/$D$2</f>
        <v>51.04908990623276</v>
      </c>
      <c r="M5" s="12">
        <f aca="true" t="shared" si="1" ref="M5:M14">J5/$D$2</f>
        <v>51.04908990623276</v>
      </c>
    </row>
    <row r="6" spans="1:13" s="6" customFormat="1" ht="17.25" customHeight="1">
      <c r="A6" s="40"/>
      <c r="B6" s="9" t="s">
        <v>13</v>
      </c>
      <c r="C6" s="8" t="s">
        <v>17</v>
      </c>
      <c r="D6" s="9">
        <v>11.13</v>
      </c>
      <c r="E6" s="9">
        <v>133</v>
      </c>
      <c r="F6" s="9">
        <v>133</v>
      </c>
      <c r="G6" s="9">
        <v>133</v>
      </c>
      <c r="H6" s="11">
        <f aca="true" t="shared" si="2" ref="H6:H14">D6*E6</f>
        <v>1480.2900000000002</v>
      </c>
      <c r="I6" s="11">
        <f aca="true" t="shared" si="3" ref="I6:I14">F6*D6</f>
        <v>1480.2900000000002</v>
      </c>
      <c r="J6" s="11">
        <f aca="true" t="shared" si="4" ref="J6:J14">D6*G6</f>
        <v>1480.2900000000002</v>
      </c>
      <c r="K6" s="11">
        <f aca="true" t="shared" si="5" ref="K5:K14">H6/$D$2</f>
        <v>13.60810810810811</v>
      </c>
      <c r="L6" s="11">
        <f t="shared" si="0"/>
        <v>13.60810810810811</v>
      </c>
      <c r="M6" s="12">
        <f t="shared" si="1"/>
        <v>13.60810810810811</v>
      </c>
    </row>
    <row r="7" spans="1:13" s="6" customFormat="1" ht="17.25" customHeight="1">
      <c r="A7" s="40"/>
      <c r="B7" s="9" t="s">
        <v>0</v>
      </c>
      <c r="C7" s="8" t="s">
        <v>17</v>
      </c>
      <c r="D7" s="9">
        <v>65.33</v>
      </c>
      <c r="E7" s="9">
        <v>350</v>
      </c>
      <c r="F7" s="9">
        <v>260</v>
      </c>
      <c r="G7" s="9">
        <v>100</v>
      </c>
      <c r="H7" s="11">
        <f t="shared" si="2"/>
        <v>22865.5</v>
      </c>
      <c r="I7" s="11">
        <f t="shared" si="3"/>
        <v>16985.8</v>
      </c>
      <c r="J7" s="11">
        <f t="shared" si="4"/>
        <v>6533</v>
      </c>
      <c r="K7" s="11">
        <f t="shared" si="5"/>
        <v>210.1994851994852</v>
      </c>
      <c r="L7" s="11">
        <f t="shared" si="0"/>
        <v>156.14818900533186</v>
      </c>
      <c r="M7" s="12">
        <f t="shared" si="1"/>
        <v>60.056995771281485</v>
      </c>
    </row>
    <row r="8" spans="1:13" s="6" customFormat="1" ht="17.25" customHeight="1">
      <c r="A8" s="40"/>
      <c r="B8" s="9" t="s">
        <v>4</v>
      </c>
      <c r="C8" s="8" t="s">
        <v>17</v>
      </c>
      <c r="D8" s="9">
        <v>11.13</v>
      </c>
      <c r="E8" s="9">
        <v>135</v>
      </c>
      <c r="F8" s="9">
        <v>135</v>
      </c>
      <c r="G8" s="9">
        <v>135</v>
      </c>
      <c r="H8" s="11">
        <f t="shared" si="2"/>
        <v>1502.5500000000002</v>
      </c>
      <c r="I8" s="11">
        <f t="shared" si="3"/>
        <v>1502.5500000000002</v>
      </c>
      <c r="J8" s="11">
        <f t="shared" si="4"/>
        <v>1502.5500000000002</v>
      </c>
      <c r="K8" s="11">
        <f t="shared" si="5"/>
        <v>13.812741312741315</v>
      </c>
      <c r="L8" s="11">
        <f t="shared" si="0"/>
        <v>13.812741312741315</v>
      </c>
      <c r="M8" s="12">
        <f t="shared" si="1"/>
        <v>13.812741312741315</v>
      </c>
    </row>
    <row r="9" spans="1:13" s="6" customFormat="1" ht="17.25" customHeight="1">
      <c r="A9" s="40"/>
      <c r="B9" s="9" t="s">
        <v>9</v>
      </c>
      <c r="C9" s="8" t="s">
        <v>17</v>
      </c>
      <c r="D9" s="9">
        <v>2.1</v>
      </c>
      <c r="E9" s="9">
        <v>340</v>
      </c>
      <c r="F9" s="9">
        <v>340</v>
      </c>
      <c r="G9" s="9">
        <v>340</v>
      </c>
      <c r="H9" s="11">
        <f t="shared" si="2"/>
        <v>714</v>
      </c>
      <c r="I9" s="11">
        <f t="shared" si="3"/>
        <v>714</v>
      </c>
      <c r="J9" s="11">
        <f t="shared" si="4"/>
        <v>714</v>
      </c>
      <c r="K9" s="11">
        <f t="shared" si="5"/>
        <v>6.563706563706564</v>
      </c>
      <c r="L9" s="11">
        <f t="shared" si="0"/>
        <v>6.563706563706564</v>
      </c>
      <c r="M9" s="12">
        <f t="shared" si="1"/>
        <v>6.563706563706564</v>
      </c>
    </row>
    <row r="10" spans="1:13" s="6" customFormat="1" ht="17.25" customHeight="1">
      <c r="A10" s="40"/>
      <c r="B10" s="9" t="s">
        <v>67</v>
      </c>
      <c r="C10" s="8" t="s">
        <v>17</v>
      </c>
      <c r="D10" s="9">
        <v>1.176</v>
      </c>
      <c r="E10" s="9">
        <v>340</v>
      </c>
      <c r="F10" s="9">
        <v>340</v>
      </c>
      <c r="G10" s="9">
        <v>340</v>
      </c>
      <c r="H10" s="11">
        <f t="shared" si="2"/>
        <v>399.84</v>
      </c>
      <c r="I10" s="11">
        <f t="shared" si="3"/>
        <v>399.84</v>
      </c>
      <c r="J10" s="11">
        <f t="shared" si="4"/>
        <v>399.84</v>
      </c>
      <c r="K10" s="11">
        <f>H10/$D$2</f>
        <v>3.6756756756756754</v>
      </c>
      <c r="L10" s="11">
        <f>I10/$D$2</f>
        <v>3.6756756756756754</v>
      </c>
      <c r="M10" s="12">
        <f>J10/$D$2</f>
        <v>3.6756756756756754</v>
      </c>
    </row>
    <row r="11" spans="1:13" s="6" customFormat="1" ht="17.25" customHeight="1">
      <c r="A11" s="40"/>
      <c r="B11" s="9" t="s">
        <v>7</v>
      </c>
      <c r="C11" s="8" t="s">
        <v>26</v>
      </c>
      <c r="D11" s="9">
        <v>3</v>
      </c>
      <c r="E11" s="9">
        <v>3500</v>
      </c>
      <c r="F11" s="9">
        <v>2200</v>
      </c>
      <c r="G11" s="9">
        <v>1000</v>
      </c>
      <c r="H11" s="11">
        <f t="shared" si="2"/>
        <v>10500</v>
      </c>
      <c r="I11" s="11">
        <f t="shared" si="3"/>
        <v>6600</v>
      </c>
      <c r="J11" s="11">
        <f t="shared" si="4"/>
        <v>3000</v>
      </c>
      <c r="K11" s="11">
        <f t="shared" si="5"/>
        <v>96.52509652509653</v>
      </c>
      <c r="L11" s="11">
        <f t="shared" si="0"/>
        <v>60.67291781577496</v>
      </c>
      <c r="M11" s="12">
        <f t="shared" si="1"/>
        <v>27.578599007170435</v>
      </c>
    </row>
    <row r="12" spans="1:13" s="6" customFormat="1" ht="17.25" customHeight="1">
      <c r="A12" s="40"/>
      <c r="B12" s="9" t="s">
        <v>5</v>
      </c>
      <c r="C12" s="8" t="s">
        <v>17</v>
      </c>
      <c r="D12" s="9">
        <v>221.87</v>
      </c>
      <c r="E12" s="9">
        <v>17</v>
      </c>
      <c r="F12" s="9">
        <v>17</v>
      </c>
      <c r="G12" s="9">
        <v>17</v>
      </c>
      <c r="H12" s="11">
        <f t="shared" si="2"/>
        <v>3771.79</v>
      </c>
      <c r="I12" s="11">
        <f t="shared" si="3"/>
        <v>3771.79</v>
      </c>
      <c r="J12" s="11">
        <f t="shared" si="4"/>
        <v>3771.79</v>
      </c>
      <c r="K12" s="11">
        <f t="shared" si="5"/>
        <v>34.67356131641846</v>
      </c>
      <c r="L12" s="11">
        <f t="shared" si="0"/>
        <v>34.67356131641846</v>
      </c>
      <c r="M12" s="12">
        <f t="shared" si="1"/>
        <v>34.67356131641846</v>
      </c>
    </row>
    <row r="13" spans="1:13" s="6" customFormat="1" ht="17.25" customHeight="1">
      <c r="A13" s="40"/>
      <c r="B13" s="9" t="s">
        <v>14</v>
      </c>
      <c r="C13" s="8" t="s">
        <v>17</v>
      </c>
      <c r="D13" s="9">
        <v>5.47</v>
      </c>
      <c r="E13" s="9">
        <v>116</v>
      </c>
      <c r="F13" s="9">
        <v>116</v>
      </c>
      <c r="G13" s="9">
        <v>116</v>
      </c>
      <c r="H13" s="11">
        <f t="shared" si="2"/>
        <v>634.52</v>
      </c>
      <c r="I13" s="11">
        <f t="shared" si="3"/>
        <v>634.52</v>
      </c>
      <c r="J13" s="11">
        <f t="shared" si="4"/>
        <v>634.52</v>
      </c>
      <c r="K13" s="11">
        <f t="shared" si="5"/>
        <v>5.8330575473432615</v>
      </c>
      <c r="L13" s="11">
        <f t="shared" si="0"/>
        <v>5.8330575473432615</v>
      </c>
      <c r="M13" s="12">
        <f t="shared" si="1"/>
        <v>5.8330575473432615</v>
      </c>
    </row>
    <row r="14" spans="1:13" s="6" customFormat="1" ht="17.25" customHeight="1">
      <c r="A14" s="40"/>
      <c r="B14" s="9" t="s">
        <v>15</v>
      </c>
      <c r="C14" s="8" t="s">
        <v>17</v>
      </c>
      <c r="D14" s="9">
        <v>5.32</v>
      </c>
      <c r="E14" s="9">
        <v>111</v>
      </c>
      <c r="F14" s="9">
        <v>111</v>
      </c>
      <c r="G14" s="9">
        <v>111</v>
      </c>
      <c r="H14" s="11">
        <f t="shared" si="2"/>
        <v>590.52</v>
      </c>
      <c r="I14" s="11">
        <f t="shared" si="3"/>
        <v>590.52</v>
      </c>
      <c r="J14" s="11">
        <f t="shared" si="4"/>
        <v>590.52</v>
      </c>
      <c r="K14" s="11">
        <f t="shared" si="5"/>
        <v>5.428571428571428</v>
      </c>
      <c r="L14" s="11">
        <f t="shared" si="0"/>
        <v>5.428571428571428</v>
      </c>
      <c r="M14" s="12">
        <f t="shared" si="1"/>
        <v>5.428571428571428</v>
      </c>
    </row>
    <row r="15" spans="1:13" s="16" customFormat="1" ht="24" customHeight="1">
      <c r="A15" s="40"/>
      <c r="B15" s="13" t="s">
        <v>8</v>
      </c>
      <c r="C15" s="14" t="s">
        <v>27</v>
      </c>
      <c r="D15" s="13"/>
      <c r="E15" s="13"/>
      <c r="F15" s="13"/>
      <c r="G15" s="13"/>
      <c r="H15" s="15">
        <f aca="true" t="shared" si="6" ref="H15:M15">SUM(H5:H14)</f>
        <v>48012.13</v>
      </c>
      <c r="I15" s="15">
        <f t="shared" si="6"/>
        <v>38232.42999999999</v>
      </c>
      <c r="J15" s="15">
        <f t="shared" si="6"/>
        <v>24179.63</v>
      </c>
      <c r="K15" s="15">
        <f t="shared" si="6"/>
        <v>441.3690935833793</v>
      </c>
      <c r="L15" s="15">
        <f t="shared" si="6"/>
        <v>351.4656186799044</v>
      </c>
      <c r="M15" s="26">
        <f t="shared" si="6"/>
        <v>222.28010663724945</v>
      </c>
    </row>
    <row r="16" spans="1:13" s="16" customFormat="1" ht="24" customHeight="1">
      <c r="A16" s="41"/>
      <c r="B16" s="13" t="s">
        <v>71</v>
      </c>
      <c r="C16" s="14" t="s">
        <v>27</v>
      </c>
      <c r="D16" s="13"/>
      <c r="E16" s="13"/>
      <c r="F16" s="13"/>
      <c r="G16" s="13"/>
      <c r="H16" s="15">
        <f>K16*D2</f>
        <v>47863.2</v>
      </c>
      <c r="I16" s="15">
        <f>L16*D2</f>
        <v>38073</v>
      </c>
      <c r="J16" s="15">
        <f>M16*D2</f>
        <v>24475.5</v>
      </c>
      <c r="K16" s="15">
        <v>440</v>
      </c>
      <c r="L16" s="15">
        <v>350</v>
      </c>
      <c r="M16" s="26">
        <v>225</v>
      </c>
    </row>
    <row r="17" spans="1:13" s="6" customFormat="1" ht="21.75" customHeight="1">
      <c r="A17" s="29" t="s">
        <v>32</v>
      </c>
      <c r="B17" s="9" t="s">
        <v>18</v>
      </c>
      <c r="C17" s="8" t="s">
        <v>26</v>
      </c>
      <c r="D17" s="9">
        <v>1</v>
      </c>
      <c r="E17" s="9">
        <v>3000</v>
      </c>
      <c r="F17" s="9">
        <v>1700</v>
      </c>
      <c r="G17" s="9">
        <v>1700</v>
      </c>
      <c r="H17" s="11">
        <f>D17*E17</f>
        <v>3000</v>
      </c>
      <c r="I17" s="11">
        <f>F17*D17</f>
        <v>1700</v>
      </c>
      <c r="J17" s="11">
        <f>D17*G17</f>
        <v>1700</v>
      </c>
      <c r="K17" s="11">
        <f aca="true" t="shared" si="7" ref="K17:M20">H17/$D$2</f>
        <v>27.578599007170435</v>
      </c>
      <c r="L17" s="11">
        <f t="shared" si="7"/>
        <v>15.627872770729914</v>
      </c>
      <c r="M17" s="12">
        <f t="shared" si="7"/>
        <v>15.627872770729914</v>
      </c>
    </row>
    <row r="18" spans="1:13" s="6" customFormat="1" ht="23.25" customHeight="1">
      <c r="A18" s="29"/>
      <c r="B18" s="9" t="s">
        <v>10</v>
      </c>
      <c r="C18" s="8" t="s">
        <v>25</v>
      </c>
      <c r="D18" s="9">
        <v>3</v>
      </c>
      <c r="E18" s="9">
        <v>2400</v>
      </c>
      <c r="F18" s="9">
        <v>1500</v>
      </c>
      <c r="G18" s="9">
        <v>1500</v>
      </c>
      <c r="H18" s="11">
        <f>D18*E18</f>
        <v>7200</v>
      </c>
      <c r="I18" s="11">
        <f>F18*D18</f>
        <v>4500</v>
      </c>
      <c r="J18" s="11">
        <f>D18*G18</f>
        <v>4500</v>
      </c>
      <c r="K18" s="11">
        <f t="shared" si="7"/>
        <v>66.18863761720904</v>
      </c>
      <c r="L18" s="11">
        <f t="shared" si="7"/>
        <v>41.36789851075565</v>
      </c>
      <c r="M18" s="12">
        <f t="shared" si="7"/>
        <v>41.36789851075565</v>
      </c>
    </row>
    <row r="19" spans="1:13" s="6" customFormat="1" ht="23.25" customHeight="1">
      <c r="A19" s="29"/>
      <c r="B19" s="9" t="s">
        <v>11</v>
      </c>
      <c r="C19" s="8" t="s">
        <v>26</v>
      </c>
      <c r="D19" s="9">
        <v>1</v>
      </c>
      <c r="E19" s="9">
        <v>2500</v>
      </c>
      <c r="F19" s="9">
        <v>1800</v>
      </c>
      <c r="G19" s="9">
        <v>1800</v>
      </c>
      <c r="H19" s="11">
        <f>D19*E19</f>
        <v>2500</v>
      </c>
      <c r="I19" s="11">
        <f>F19*D19</f>
        <v>1800</v>
      </c>
      <c r="J19" s="11">
        <f>D19*G19</f>
        <v>1800</v>
      </c>
      <c r="K19" s="11">
        <f t="shared" si="7"/>
        <v>22.982165839308696</v>
      </c>
      <c r="L19" s="11">
        <f t="shared" si="7"/>
        <v>16.54715940430226</v>
      </c>
      <c r="M19" s="12">
        <f t="shared" si="7"/>
        <v>16.54715940430226</v>
      </c>
    </row>
    <row r="20" spans="1:13" s="6" customFormat="1" ht="23.25" customHeight="1">
      <c r="A20" s="29"/>
      <c r="B20" s="9" t="s">
        <v>6</v>
      </c>
      <c r="C20" s="8" t="s">
        <v>28</v>
      </c>
      <c r="D20" s="9">
        <v>1</v>
      </c>
      <c r="E20" s="9">
        <v>3000</v>
      </c>
      <c r="F20" s="9">
        <v>1200</v>
      </c>
      <c r="G20" s="9">
        <v>1200</v>
      </c>
      <c r="H20" s="11">
        <f>D20*E20</f>
        <v>3000</v>
      </c>
      <c r="I20" s="11">
        <f>F20*D20</f>
        <v>1200</v>
      </c>
      <c r="J20" s="11">
        <f>D20*G20</f>
        <v>1200</v>
      </c>
      <c r="K20" s="11">
        <f t="shared" si="7"/>
        <v>27.578599007170435</v>
      </c>
      <c r="L20" s="11">
        <f t="shared" si="7"/>
        <v>11.031439602868174</v>
      </c>
      <c r="M20" s="12">
        <f t="shared" si="7"/>
        <v>11.031439602868174</v>
      </c>
    </row>
    <row r="21" spans="1:13" s="16" customFormat="1" ht="24" customHeight="1">
      <c r="A21" s="30"/>
      <c r="B21" s="17" t="s">
        <v>8</v>
      </c>
      <c r="C21" s="18" t="s">
        <v>27</v>
      </c>
      <c r="D21" s="17"/>
      <c r="E21" s="17"/>
      <c r="F21" s="17"/>
      <c r="G21" s="17"/>
      <c r="H21" s="19">
        <f aca="true" t="shared" si="8" ref="H21:M21">SUM(H17:H20)</f>
        <v>15700</v>
      </c>
      <c r="I21" s="19">
        <f t="shared" si="8"/>
        <v>9200</v>
      </c>
      <c r="J21" s="19">
        <f t="shared" si="8"/>
        <v>9200</v>
      </c>
      <c r="K21" s="19">
        <f t="shared" si="8"/>
        <v>144.3280014708586</v>
      </c>
      <c r="L21" s="19">
        <f t="shared" si="8"/>
        <v>84.574370288656</v>
      </c>
      <c r="M21" s="20">
        <f t="shared" si="8"/>
        <v>84.574370288656</v>
      </c>
    </row>
    <row r="22" spans="1:13" s="25" customFormat="1" ht="23.25" customHeight="1" thickBot="1">
      <c r="A22" s="21" t="s">
        <v>29</v>
      </c>
      <c r="B22" s="22"/>
      <c r="C22" s="23" t="s">
        <v>27</v>
      </c>
      <c r="D22" s="22"/>
      <c r="E22" s="22"/>
      <c r="F22" s="22"/>
      <c r="G22" s="22"/>
      <c r="H22" s="24">
        <f aca="true" t="shared" si="9" ref="H22:M22">H21+H16</f>
        <v>63563.2</v>
      </c>
      <c r="I22" s="24">
        <f t="shared" si="9"/>
        <v>47273</v>
      </c>
      <c r="J22" s="24">
        <f t="shared" si="9"/>
        <v>33675.5</v>
      </c>
      <c r="K22" s="24">
        <f t="shared" si="9"/>
        <v>584.3280014708586</v>
      </c>
      <c r="L22" s="24">
        <f t="shared" si="9"/>
        <v>434.574370288656</v>
      </c>
      <c r="M22" s="24">
        <f t="shared" si="9"/>
        <v>309.574370288656</v>
      </c>
    </row>
  </sheetData>
  <mergeCells count="7">
    <mergeCell ref="A17:A21"/>
    <mergeCell ref="A1:M1"/>
    <mergeCell ref="A2:B2"/>
    <mergeCell ref="A3:B4"/>
    <mergeCell ref="H3:J3"/>
    <mergeCell ref="K3:M3"/>
    <mergeCell ref="A5:A16"/>
  </mergeCells>
  <printOptions/>
  <pageMargins left="0.7480314960629921" right="0.47" top="0.54" bottom="0.37" header="0.36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D28" sqref="D28"/>
    </sheetView>
  </sheetViews>
  <sheetFormatPr defaultColWidth="9.00390625" defaultRowHeight="14.25"/>
  <cols>
    <col min="1" max="1" width="8.50390625" style="1" bestFit="1" customWidth="1"/>
    <col min="2" max="2" width="23.875" style="1" bestFit="1" customWidth="1"/>
    <col min="3" max="3" width="5.00390625" style="2" bestFit="1" customWidth="1"/>
    <col min="4" max="4" width="7.50390625" style="1" bestFit="1" customWidth="1"/>
    <col min="5" max="7" width="6.75390625" style="1" bestFit="1" customWidth="1"/>
    <col min="8" max="8" width="11.625" style="1" bestFit="1" customWidth="1"/>
    <col min="9" max="10" width="10.50390625" style="1" bestFit="1" customWidth="1"/>
    <col min="11" max="13" width="8.50390625" style="1" bestFit="1" customWidth="1"/>
    <col min="14" max="16384" width="9.00390625" style="1" customWidth="1"/>
  </cols>
  <sheetData>
    <row r="1" spans="1:13" ht="24" customHeight="1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23.25" customHeight="1" thickBot="1">
      <c r="A2" s="32" t="s">
        <v>33</v>
      </c>
      <c r="B2" s="32"/>
      <c r="C2" s="3"/>
      <c r="D2" s="4">
        <v>152.4</v>
      </c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23.25" customHeight="1">
      <c r="A3" s="33" t="s">
        <v>34</v>
      </c>
      <c r="B3" s="34"/>
      <c r="C3" s="7" t="s">
        <v>35</v>
      </c>
      <c r="D3" s="7" t="s">
        <v>36</v>
      </c>
      <c r="E3" s="7" t="s">
        <v>37</v>
      </c>
      <c r="F3" s="7" t="s">
        <v>38</v>
      </c>
      <c r="G3" s="7" t="s">
        <v>39</v>
      </c>
      <c r="H3" s="42" t="s">
        <v>40</v>
      </c>
      <c r="I3" s="42"/>
      <c r="J3" s="42"/>
      <c r="K3" s="42" t="s">
        <v>41</v>
      </c>
      <c r="L3" s="43"/>
      <c r="M3" s="44"/>
    </row>
    <row r="4" spans="1:13" s="6" customFormat="1" ht="19.5" customHeight="1">
      <c r="A4" s="35"/>
      <c r="B4" s="36"/>
      <c r="C4" s="8"/>
      <c r="D4" s="9"/>
      <c r="E4" s="9" t="s">
        <v>30</v>
      </c>
      <c r="F4" s="9" t="s">
        <v>30</v>
      </c>
      <c r="G4" s="9" t="s">
        <v>30</v>
      </c>
      <c r="H4" s="8" t="s">
        <v>42</v>
      </c>
      <c r="I4" s="8" t="s">
        <v>43</v>
      </c>
      <c r="J4" s="8" t="s">
        <v>44</v>
      </c>
      <c r="K4" s="8" t="s">
        <v>42</v>
      </c>
      <c r="L4" s="10" t="s">
        <v>43</v>
      </c>
      <c r="M4" s="10" t="s">
        <v>44</v>
      </c>
    </row>
    <row r="5" spans="1:13" s="6" customFormat="1" ht="17.25" customHeight="1">
      <c r="A5" s="30" t="s">
        <v>45</v>
      </c>
      <c r="B5" s="9" t="s">
        <v>46</v>
      </c>
      <c r="C5" s="8" t="s">
        <v>47</v>
      </c>
      <c r="D5" s="9">
        <v>54.42</v>
      </c>
      <c r="E5" s="9">
        <v>138</v>
      </c>
      <c r="F5" s="9">
        <v>138</v>
      </c>
      <c r="G5" s="9">
        <v>138</v>
      </c>
      <c r="H5" s="11">
        <f aca="true" t="shared" si="0" ref="H5:H14">D5*E5</f>
        <v>7509.96</v>
      </c>
      <c r="I5" s="11">
        <f aca="true" t="shared" si="1" ref="I5:I14">F5*D5</f>
        <v>7509.96</v>
      </c>
      <c r="J5" s="11">
        <f aca="true" t="shared" si="2" ref="J5:J14">D5*G5</f>
        <v>7509.96</v>
      </c>
      <c r="K5" s="11">
        <f aca="true" t="shared" si="3" ref="K5:K14">H5/$D$2</f>
        <v>49.27795275590551</v>
      </c>
      <c r="L5" s="11">
        <f aca="true" t="shared" si="4" ref="L5:L14">I5/$D$2</f>
        <v>49.27795275590551</v>
      </c>
      <c r="M5" s="12">
        <f aca="true" t="shared" si="5" ref="M5:M14">J5/$D$2</f>
        <v>49.27795275590551</v>
      </c>
    </row>
    <row r="6" spans="1:13" s="6" customFormat="1" ht="17.25" customHeight="1">
      <c r="A6" s="40"/>
      <c r="B6" s="9" t="s">
        <v>48</v>
      </c>
      <c r="C6" s="8" t="s">
        <v>47</v>
      </c>
      <c r="D6" s="9">
        <v>17.67</v>
      </c>
      <c r="E6" s="9">
        <v>133</v>
      </c>
      <c r="F6" s="9">
        <v>133</v>
      </c>
      <c r="G6" s="9">
        <v>133</v>
      </c>
      <c r="H6" s="11">
        <f t="shared" si="0"/>
        <v>2350.11</v>
      </c>
      <c r="I6" s="11">
        <f t="shared" si="1"/>
        <v>2350.11</v>
      </c>
      <c r="J6" s="11">
        <f t="shared" si="2"/>
        <v>2350.11</v>
      </c>
      <c r="K6" s="11">
        <f t="shared" si="3"/>
        <v>15.420669291338584</v>
      </c>
      <c r="L6" s="11">
        <f t="shared" si="4"/>
        <v>15.420669291338584</v>
      </c>
      <c r="M6" s="12">
        <f t="shared" si="5"/>
        <v>15.420669291338584</v>
      </c>
    </row>
    <row r="7" spans="1:13" s="6" customFormat="1" ht="17.25" customHeight="1">
      <c r="A7" s="40"/>
      <c r="B7" s="9" t="s">
        <v>49</v>
      </c>
      <c r="C7" s="8" t="s">
        <v>47</v>
      </c>
      <c r="D7" s="9">
        <v>85.93</v>
      </c>
      <c r="E7" s="9">
        <v>350</v>
      </c>
      <c r="F7" s="9">
        <v>260</v>
      </c>
      <c r="G7" s="9">
        <v>100</v>
      </c>
      <c r="H7" s="11">
        <f t="shared" si="0"/>
        <v>30075.500000000004</v>
      </c>
      <c r="I7" s="11">
        <f t="shared" si="1"/>
        <v>22341.800000000003</v>
      </c>
      <c r="J7" s="11">
        <f t="shared" si="2"/>
        <v>8593</v>
      </c>
      <c r="K7" s="11">
        <f t="shared" si="3"/>
        <v>197.3458005249344</v>
      </c>
      <c r="L7" s="11">
        <f t="shared" si="4"/>
        <v>146.5997375328084</v>
      </c>
      <c r="M7" s="12">
        <f t="shared" si="5"/>
        <v>56.384514435695536</v>
      </c>
    </row>
    <row r="8" spans="1:13" s="6" customFormat="1" ht="17.25" customHeight="1">
      <c r="A8" s="40"/>
      <c r="B8" s="9" t="s">
        <v>50</v>
      </c>
      <c r="C8" s="8" t="s">
        <v>47</v>
      </c>
      <c r="D8" s="9">
        <v>17.67</v>
      </c>
      <c r="E8" s="9">
        <v>135</v>
      </c>
      <c r="F8" s="9">
        <v>135</v>
      </c>
      <c r="G8" s="9">
        <v>135</v>
      </c>
      <c r="H8" s="11">
        <f t="shared" si="0"/>
        <v>2385.4500000000003</v>
      </c>
      <c r="I8" s="11">
        <f t="shared" si="1"/>
        <v>2385.4500000000003</v>
      </c>
      <c r="J8" s="11">
        <f t="shared" si="2"/>
        <v>2385.4500000000003</v>
      </c>
      <c r="K8" s="11">
        <f t="shared" si="3"/>
        <v>15.652559055118111</v>
      </c>
      <c r="L8" s="11">
        <f t="shared" si="4"/>
        <v>15.652559055118111</v>
      </c>
      <c r="M8" s="12">
        <f t="shared" si="5"/>
        <v>15.652559055118111</v>
      </c>
    </row>
    <row r="9" spans="1:13" s="6" customFormat="1" ht="17.25" customHeight="1">
      <c r="A9" s="40"/>
      <c r="B9" s="9" t="s">
        <v>52</v>
      </c>
      <c r="C9" s="8" t="s">
        <v>47</v>
      </c>
      <c r="D9" s="9">
        <v>1.83</v>
      </c>
      <c r="E9" s="9">
        <v>340</v>
      </c>
      <c r="F9" s="9">
        <v>340</v>
      </c>
      <c r="G9" s="9">
        <v>340</v>
      </c>
      <c r="H9" s="11">
        <f t="shared" si="0"/>
        <v>622.2</v>
      </c>
      <c r="I9" s="11">
        <f t="shared" si="1"/>
        <v>622.2</v>
      </c>
      <c r="J9" s="11">
        <f t="shared" si="2"/>
        <v>622.2</v>
      </c>
      <c r="K9" s="11">
        <f t="shared" si="3"/>
        <v>4.082677165354331</v>
      </c>
      <c r="L9" s="11">
        <f t="shared" si="4"/>
        <v>4.082677165354331</v>
      </c>
      <c r="M9" s="12">
        <f t="shared" si="5"/>
        <v>4.082677165354331</v>
      </c>
    </row>
    <row r="10" spans="1:13" s="6" customFormat="1" ht="17.25" customHeight="1">
      <c r="A10" s="40"/>
      <c r="B10" s="9" t="s">
        <v>68</v>
      </c>
      <c r="C10" s="8" t="s">
        <v>47</v>
      </c>
      <c r="D10" s="9">
        <v>1.776</v>
      </c>
      <c r="E10" s="9">
        <v>340</v>
      </c>
      <c r="F10" s="9">
        <v>340</v>
      </c>
      <c r="G10" s="9">
        <v>340</v>
      </c>
      <c r="H10" s="11">
        <f>D10*E10</f>
        <v>603.84</v>
      </c>
      <c r="I10" s="11">
        <f>F10*D10</f>
        <v>603.84</v>
      </c>
      <c r="J10" s="11">
        <f>D10*G10</f>
        <v>603.84</v>
      </c>
      <c r="K10" s="11">
        <f>H10/$D$2</f>
        <v>3.9622047244094487</v>
      </c>
      <c r="L10" s="11">
        <f>I10/$D$2</f>
        <v>3.9622047244094487</v>
      </c>
      <c r="M10" s="12">
        <f>J10/$D$2</f>
        <v>3.9622047244094487</v>
      </c>
    </row>
    <row r="11" spans="1:13" s="6" customFormat="1" ht="17.25" customHeight="1">
      <c r="A11" s="40"/>
      <c r="B11" s="9" t="s">
        <v>53</v>
      </c>
      <c r="C11" s="8" t="s">
        <v>54</v>
      </c>
      <c r="D11" s="9">
        <v>5</v>
      </c>
      <c r="E11" s="9">
        <v>3500</v>
      </c>
      <c r="F11" s="9">
        <v>2200</v>
      </c>
      <c r="G11" s="9">
        <v>1000</v>
      </c>
      <c r="H11" s="11">
        <f t="shared" si="0"/>
        <v>17500</v>
      </c>
      <c r="I11" s="11">
        <f t="shared" si="1"/>
        <v>11000</v>
      </c>
      <c r="J11" s="11">
        <f t="shared" si="2"/>
        <v>5000</v>
      </c>
      <c r="K11" s="11">
        <f t="shared" si="3"/>
        <v>114.82939632545931</v>
      </c>
      <c r="L11" s="11">
        <f t="shared" si="4"/>
        <v>72.17847769028872</v>
      </c>
      <c r="M11" s="12">
        <f t="shared" si="5"/>
        <v>32.808398950131235</v>
      </c>
    </row>
    <row r="12" spans="1:13" s="6" customFormat="1" ht="17.25" customHeight="1">
      <c r="A12" s="40"/>
      <c r="B12" s="9" t="s">
        <v>55</v>
      </c>
      <c r="C12" s="8" t="s">
        <v>47</v>
      </c>
      <c r="D12" s="9">
        <v>301.37</v>
      </c>
      <c r="E12" s="9">
        <v>17</v>
      </c>
      <c r="F12" s="9">
        <v>17</v>
      </c>
      <c r="G12" s="9">
        <v>17</v>
      </c>
      <c r="H12" s="11">
        <f t="shared" si="0"/>
        <v>5123.29</v>
      </c>
      <c r="I12" s="11">
        <f t="shared" si="1"/>
        <v>5123.29</v>
      </c>
      <c r="J12" s="11">
        <f t="shared" si="2"/>
        <v>5123.29</v>
      </c>
      <c r="K12" s="11">
        <f t="shared" si="3"/>
        <v>33.61738845144357</v>
      </c>
      <c r="L12" s="11">
        <f t="shared" si="4"/>
        <v>33.61738845144357</v>
      </c>
      <c r="M12" s="12">
        <f t="shared" si="5"/>
        <v>33.61738845144357</v>
      </c>
    </row>
    <row r="13" spans="1:13" s="6" customFormat="1" ht="17.25" customHeight="1">
      <c r="A13" s="40"/>
      <c r="B13" s="9" t="s">
        <v>56</v>
      </c>
      <c r="C13" s="8" t="s">
        <v>47</v>
      </c>
      <c r="D13" s="9">
        <v>35.38</v>
      </c>
      <c r="E13" s="9">
        <v>116</v>
      </c>
      <c r="F13" s="9">
        <v>116</v>
      </c>
      <c r="G13" s="9">
        <v>116</v>
      </c>
      <c r="H13" s="11">
        <f t="shared" si="0"/>
        <v>4104.08</v>
      </c>
      <c r="I13" s="11">
        <f t="shared" si="1"/>
        <v>4104.08</v>
      </c>
      <c r="J13" s="11">
        <f t="shared" si="2"/>
        <v>4104.08</v>
      </c>
      <c r="K13" s="11">
        <f t="shared" si="3"/>
        <v>26.929658792650915</v>
      </c>
      <c r="L13" s="11">
        <f t="shared" si="4"/>
        <v>26.929658792650915</v>
      </c>
      <c r="M13" s="12">
        <f t="shared" si="5"/>
        <v>26.929658792650915</v>
      </c>
    </row>
    <row r="14" spans="1:13" s="6" customFormat="1" ht="17.25" customHeight="1">
      <c r="A14" s="40"/>
      <c r="B14" s="9" t="s">
        <v>57</v>
      </c>
      <c r="C14" s="8" t="s">
        <v>47</v>
      </c>
      <c r="D14" s="9">
        <v>17.64</v>
      </c>
      <c r="E14" s="9">
        <v>111</v>
      </c>
      <c r="F14" s="9">
        <v>111</v>
      </c>
      <c r="G14" s="9">
        <v>111</v>
      </c>
      <c r="H14" s="11">
        <f t="shared" si="0"/>
        <v>1958.04</v>
      </c>
      <c r="I14" s="11">
        <f t="shared" si="1"/>
        <v>1958.04</v>
      </c>
      <c r="J14" s="11">
        <f t="shared" si="2"/>
        <v>1958.04</v>
      </c>
      <c r="K14" s="11">
        <f t="shared" si="3"/>
        <v>12.848031496062992</v>
      </c>
      <c r="L14" s="11">
        <f t="shared" si="4"/>
        <v>12.848031496062992</v>
      </c>
      <c r="M14" s="12">
        <f t="shared" si="5"/>
        <v>12.848031496062992</v>
      </c>
    </row>
    <row r="15" spans="1:13" s="16" customFormat="1" ht="23.25" customHeight="1">
      <c r="A15" s="40"/>
      <c r="B15" s="13" t="s">
        <v>58</v>
      </c>
      <c r="C15" s="14" t="s">
        <v>59</v>
      </c>
      <c r="D15" s="13"/>
      <c r="E15" s="13"/>
      <c r="F15" s="13"/>
      <c r="G15" s="13"/>
      <c r="H15" s="15">
        <f aca="true" t="shared" si="6" ref="H15:M15">SUM(H5:H14)</f>
        <v>72232.46999999999</v>
      </c>
      <c r="I15" s="15">
        <f t="shared" si="6"/>
        <v>57998.77</v>
      </c>
      <c r="J15" s="15">
        <f t="shared" si="6"/>
        <v>38249.97</v>
      </c>
      <c r="K15" s="15">
        <f t="shared" si="6"/>
        <v>473.96633858267717</v>
      </c>
      <c r="L15" s="15">
        <f t="shared" si="6"/>
        <v>380.5693569553806</v>
      </c>
      <c r="M15" s="26">
        <f t="shared" si="6"/>
        <v>250.9840551181102</v>
      </c>
    </row>
    <row r="16" spans="1:13" s="16" customFormat="1" ht="23.25" customHeight="1">
      <c r="A16" s="41"/>
      <c r="B16" s="13" t="s">
        <v>71</v>
      </c>
      <c r="C16" s="14" t="s">
        <v>59</v>
      </c>
      <c r="D16" s="13"/>
      <c r="E16" s="13"/>
      <c r="F16" s="13"/>
      <c r="G16" s="13"/>
      <c r="H16" s="15">
        <f>K16*D2</f>
        <v>73152</v>
      </c>
      <c r="I16" s="15">
        <f>L16*D2</f>
        <v>57912</v>
      </c>
      <c r="J16" s="15">
        <f>M16*D2</f>
        <v>39624</v>
      </c>
      <c r="K16" s="15">
        <v>480</v>
      </c>
      <c r="L16" s="15">
        <v>380</v>
      </c>
      <c r="M16" s="26">
        <v>260</v>
      </c>
    </row>
    <row r="17" spans="1:13" s="6" customFormat="1" ht="17.25" customHeight="1">
      <c r="A17" s="29" t="s">
        <v>60</v>
      </c>
      <c r="B17" s="9" t="s">
        <v>61</v>
      </c>
      <c r="C17" s="8" t="s">
        <v>54</v>
      </c>
      <c r="D17" s="9">
        <v>2</v>
      </c>
      <c r="E17" s="9">
        <v>3000</v>
      </c>
      <c r="F17" s="9">
        <v>1700</v>
      </c>
      <c r="G17" s="9">
        <v>1700</v>
      </c>
      <c r="H17" s="11">
        <f>D17*E17</f>
        <v>6000</v>
      </c>
      <c r="I17" s="11">
        <f>F17*D17</f>
        <v>3400</v>
      </c>
      <c r="J17" s="11">
        <f>D17*G17</f>
        <v>3400</v>
      </c>
      <c r="K17" s="11">
        <f aca="true" t="shared" si="7" ref="K17:M20">H17/$D$2</f>
        <v>39.37007874015748</v>
      </c>
      <c r="L17" s="11">
        <f t="shared" si="7"/>
        <v>22.30971128608924</v>
      </c>
      <c r="M17" s="12">
        <f t="shared" si="7"/>
        <v>22.30971128608924</v>
      </c>
    </row>
    <row r="18" spans="1:13" s="6" customFormat="1" ht="17.25" customHeight="1">
      <c r="A18" s="29"/>
      <c r="B18" s="9" t="s">
        <v>62</v>
      </c>
      <c r="C18" s="8" t="s">
        <v>51</v>
      </c>
      <c r="D18" s="9">
        <f>4</f>
        <v>4</v>
      </c>
      <c r="E18" s="9">
        <v>2400</v>
      </c>
      <c r="F18" s="9">
        <v>1500</v>
      </c>
      <c r="G18" s="9">
        <v>1500</v>
      </c>
      <c r="H18" s="11">
        <f>D18*E18</f>
        <v>9600</v>
      </c>
      <c r="I18" s="11">
        <f>F18*D18</f>
        <v>6000</v>
      </c>
      <c r="J18" s="11">
        <f>D18*G18</f>
        <v>6000</v>
      </c>
      <c r="K18" s="11">
        <f t="shared" si="7"/>
        <v>62.99212598425196</v>
      </c>
      <c r="L18" s="11">
        <f t="shared" si="7"/>
        <v>39.37007874015748</v>
      </c>
      <c r="M18" s="12">
        <f t="shared" si="7"/>
        <v>39.37007874015748</v>
      </c>
    </row>
    <row r="19" spans="1:13" s="6" customFormat="1" ht="17.25" customHeight="1">
      <c r="A19" s="29"/>
      <c r="B19" s="9" t="s">
        <v>63</v>
      </c>
      <c r="C19" s="8" t="s">
        <v>54</v>
      </c>
      <c r="D19" s="9">
        <v>1</v>
      </c>
      <c r="E19" s="9">
        <v>2500</v>
      </c>
      <c r="F19" s="9">
        <v>1800</v>
      </c>
      <c r="G19" s="9">
        <v>1800</v>
      </c>
      <c r="H19" s="11">
        <f>D19*E19</f>
        <v>2500</v>
      </c>
      <c r="I19" s="11">
        <f>F19*D19</f>
        <v>1800</v>
      </c>
      <c r="J19" s="11">
        <f>D19*G19</f>
        <v>1800</v>
      </c>
      <c r="K19" s="11">
        <f t="shared" si="7"/>
        <v>16.404199475065617</v>
      </c>
      <c r="L19" s="11">
        <f t="shared" si="7"/>
        <v>11.811023622047244</v>
      </c>
      <c r="M19" s="12">
        <f t="shared" si="7"/>
        <v>11.811023622047244</v>
      </c>
    </row>
    <row r="20" spans="1:13" s="6" customFormat="1" ht="20.25" customHeight="1">
      <c r="A20" s="29"/>
      <c r="B20" s="9" t="s">
        <v>65</v>
      </c>
      <c r="C20" s="8" t="s">
        <v>64</v>
      </c>
      <c r="D20" s="9">
        <v>2</v>
      </c>
      <c r="E20" s="9">
        <v>3000</v>
      </c>
      <c r="F20" s="9">
        <v>1200</v>
      </c>
      <c r="G20" s="9">
        <v>1200</v>
      </c>
      <c r="H20" s="11">
        <f>D20*E20</f>
        <v>6000</v>
      </c>
      <c r="I20" s="11">
        <f>F20*D20</f>
        <v>2400</v>
      </c>
      <c r="J20" s="11">
        <f>D20*G20</f>
        <v>2400</v>
      </c>
      <c r="K20" s="11">
        <f t="shared" si="7"/>
        <v>39.37007874015748</v>
      </c>
      <c r="L20" s="11">
        <f t="shared" si="7"/>
        <v>15.74803149606299</v>
      </c>
      <c r="M20" s="12">
        <f t="shared" si="7"/>
        <v>15.74803149606299</v>
      </c>
    </row>
    <row r="21" spans="1:13" s="16" customFormat="1" ht="25.5" customHeight="1">
      <c r="A21" s="30"/>
      <c r="B21" s="17" t="s">
        <v>58</v>
      </c>
      <c r="C21" s="18" t="s">
        <v>59</v>
      </c>
      <c r="D21" s="17"/>
      <c r="E21" s="17"/>
      <c r="F21" s="17"/>
      <c r="G21" s="17"/>
      <c r="H21" s="19">
        <f aca="true" t="shared" si="8" ref="H21:M21">SUM(H17:H20)</f>
        <v>24100</v>
      </c>
      <c r="I21" s="19">
        <f t="shared" si="8"/>
        <v>13600</v>
      </c>
      <c r="J21" s="19">
        <f t="shared" si="8"/>
        <v>13600</v>
      </c>
      <c r="K21" s="19">
        <f t="shared" si="8"/>
        <v>158.13648293963254</v>
      </c>
      <c r="L21" s="19">
        <f t="shared" si="8"/>
        <v>89.23884514435696</v>
      </c>
      <c r="M21" s="20">
        <f t="shared" si="8"/>
        <v>89.23884514435696</v>
      </c>
    </row>
    <row r="22" spans="1:13" s="25" customFormat="1" ht="26.25" customHeight="1" thickBot="1">
      <c r="A22" s="21" t="s">
        <v>66</v>
      </c>
      <c r="B22" s="22"/>
      <c r="C22" s="23" t="s">
        <v>59</v>
      </c>
      <c r="D22" s="22"/>
      <c r="E22" s="22"/>
      <c r="F22" s="22"/>
      <c r="G22" s="22"/>
      <c r="H22" s="24">
        <f aca="true" t="shared" si="9" ref="H22:M22">H21+H16</f>
        <v>97252</v>
      </c>
      <c r="I22" s="24">
        <f t="shared" si="9"/>
        <v>71512</v>
      </c>
      <c r="J22" s="24">
        <f t="shared" si="9"/>
        <v>53224</v>
      </c>
      <c r="K22" s="24">
        <f t="shared" si="9"/>
        <v>638.1364829396325</v>
      </c>
      <c r="L22" s="24">
        <f t="shared" si="9"/>
        <v>469.23884514435696</v>
      </c>
      <c r="M22" s="24">
        <f t="shared" si="9"/>
        <v>349.23884514435696</v>
      </c>
    </row>
  </sheetData>
  <mergeCells count="7">
    <mergeCell ref="A17:A21"/>
    <mergeCell ref="A1:M1"/>
    <mergeCell ref="A2:B2"/>
    <mergeCell ref="A3:B4"/>
    <mergeCell ref="H3:J3"/>
    <mergeCell ref="K3:M3"/>
    <mergeCell ref="A5:A16"/>
  </mergeCells>
  <printOptions/>
  <pageMargins left="0.5511811023622047" right="0.5511811023622047" top="0.53" bottom="0.17" header="0.27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2011-07-06T00:16:28Z</cp:lastPrinted>
  <dcterms:created xsi:type="dcterms:W3CDTF">1996-12-17T01:32:42Z</dcterms:created>
  <dcterms:modified xsi:type="dcterms:W3CDTF">2011-07-06T06:52:42Z</dcterms:modified>
  <cp:category/>
  <cp:version/>
  <cp:contentType/>
  <cp:contentStatus/>
</cp:coreProperties>
</file>