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<sst xmlns="http://schemas.openxmlformats.org/spreadsheetml/2006/main" count="291" uniqueCount="190">
  <si>
    <t>10号楼</t>
  </si>
  <si>
    <t>2-302</t>
  </si>
  <si>
    <t>甲2号</t>
  </si>
  <si>
    <t>赵连增</t>
  </si>
  <si>
    <t>2-402</t>
  </si>
  <si>
    <t>2号楼</t>
  </si>
  <si>
    <t>15号楼</t>
  </si>
  <si>
    <t>8号楼</t>
  </si>
  <si>
    <t>9号楼</t>
  </si>
  <si>
    <t>甲1号</t>
  </si>
  <si>
    <t>7号楼</t>
  </si>
  <si>
    <t>退休职工住房补贴统计表</t>
  </si>
  <si>
    <r>
      <t>(2010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)</t>
    </r>
  </si>
  <si>
    <t>序号</t>
  </si>
  <si>
    <t>楼号</t>
  </si>
  <si>
    <t>姓名</t>
  </si>
  <si>
    <t>职务或职称</t>
  </si>
  <si>
    <t>参加工作时间</t>
  </si>
  <si>
    <t>退休时间</t>
  </si>
  <si>
    <t>计发补贴月数（P）</t>
  </si>
  <si>
    <t>房号</t>
  </si>
  <si>
    <r>
      <t>住房标准</t>
    </r>
    <r>
      <rPr>
        <sz val="11"/>
        <rFont val="Times New Roman"/>
        <family val="1"/>
      </rPr>
      <t>A</t>
    </r>
  </si>
  <si>
    <r>
      <t>户内建筑面积</t>
    </r>
    <r>
      <rPr>
        <sz val="9"/>
        <rFont val="Times New Roman"/>
        <family val="1"/>
      </rPr>
      <t xml:space="preserve">        B=</t>
    </r>
    <r>
      <rPr>
        <sz val="9"/>
        <rFont val="宋体"/>
        <family val="0"/>
      </rPr>
      <t>实测（校内）</t>
    </r>
    <r>
      <rPr>
        <sz val="9"/>
        <rFont val="Times New Roman"/>
        <family val="1"/>
      </rPr>
      <t xml:space="preserve">            B=</t>
    </r>
    <r>
      <rPr>
        <sz val="9"/>
        <rFont val="宋体"/>
        <family val="0"/>
      </rPr>
      <t>建面</t>
    </r>
    <r>
      <rPr>
        <sz val="9"/>
        <rFont val="Times New Roman"/>
        <family val="1"/>
      </rPr>
      <t>*0.842</t>
    </r>
  </si>
  <si>
    <r>
      <t>基本补贴面积</t>
    </r>
    <r>
      <rPr>
        <sz val="9"/>
        <rFont val="Times New Roman"/>
        <family val="1"/>
      </rPr>
      <t>D=65-B</t>
    </r>
  </si>
  <si>
    <r>
      <t>一次性补贴面积</t>
    </r>
    <r>
      <rPr>
        <sz val="11"/>
        <rFont val="Times New Roman"/>
        <family val="1"/>
      </rPr>
      <t>C=A-65(B&lt;65) C=A-B(B&gt;65)</t>
    </r>
  </si>
  <si>
    <r>
      <t>基本补贴</t>
    </r>
    <r>
      <rPr>
        <sz val="10"/>
        <rFont val="Times New Roman"/>
        <family val="1"/>
      </rPr>
      <t xml:space="preserve">              </t>
    </r>
    <r>
      <rPr>
        <sz val="11"/>
        <rFont val="Times New Roman"/>
        <family val="1"/>
      </rPr>
      <t>E=D*2.4*P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0&lt;B&lt;65) E=155* P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B=0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</t>
    </r>
  </si>
  <si>
    <r>
      <t>一次性补贴</t>
    </r>
    <r>
      <rPr>
        <sz val="11"/>
        <rFont val="Times New Roman"/>
        <family val="1"/>
      </rPr>
      <t>F=C*1260</t>
    </r>
  </si>
  <si>
    <r>
      <t>补贴合计</t>
    </r>
    <r>
      <rPr>
        <sz val="11"/>
        <rFont val="Times New Roman"/>
        <family val="1"/>
      </rPr>
      <t>E+F</t>
    </r>
  </si>
  <si>
    <t>住房补贴取整</t>
  </si>
  <si>
    <r>
      <t>备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注</t>
    </r>
  </si>
  <si>
    <t>李仁杰</t>
  </si>
  <si>
    <t>正处</t>
  </si>
  <si>
    <t>48.11</t>
  </si>
  <si>
    <t>离休</t>
  </si>
  <si>
    <t>1号楼</t>
  </si>
  <si>
    <t>朱桂庭</t>
  </si>
  <si>
    <t>副高</t>
  </si>
  <si>
    <t>53.08</t>
  </si>
  <si>
    <t>1988.03</t>
  </si>
  <si>
    <t>1-301</t>
  </si>
  <si>
    <t>王贞墀</t>
  </si>
  <si>
    <t>张丽英</t>
  </si>
  <si>
    <t>1956.08</t>
  </si>
  <si>
    <t>1-202</t>
  </si>
  <si>
    <t>B4东302</t>
  </si>
  <si>
    <t>高建祥</t>
  </si>
  <si>
    <t>工程师</t>
  </si>
  <si>
    <t>1990.12</t>
  </si>
  <si>
    <t>大东202</t>
  </si>
  <si>
    <t>刘震坤</t>
  </si>
  <si>
    <t>副校长.副教授</t>
  </si>
  <si>
    <t>1954.7</t>
  </si>
  <si>
    <t>2号楼</t>
  </si>
  <si>
    <t>李浩然</t>
  </si>
  <si>
    <t>中职</t>
  </si>
  <si>
    <t>1-402</t>
  </si>
  <si>
    <t>龙华路</t>
  </si>
  <si>
    <t>高天庆</t>
  </si>
  <si>
    <t>工人</t>
  </si>
  <si>
    <t>49.12</t>
  </si>
  <si>
    <t>1991.07</t>
  </si>
  <si>
    <t>10号</t>
  </si>
  <si>
    <t>傅克珍</t>
  </si>
  <si>
    <t>杨长浩</t>
  </si>
  <si>
    <t>1955.07</t>
  </si>
  <si>
    <t>1-501</t>
  </si>
  <si>
    <t>大A东202</t>
  </si>
  <si>
    <t>姬民峰</t>
  </si>
  <si>
    <t>副教授</t>
  </si>
  <si>
    <t>B2东301</t>
  </si>
  <si>
    <t>王杏芳</t>
  </si>
  <si>
    <t>中级</t>
  </si>
  <si>
    <t>王公之</t>
  </si>
  <si>
    <t>6号楼</t>
  </si>
  <si>
    <t>焦世英</t>
  </si>
  <si>
    <t>1992.03</t>
  </si>
  <si>
    <t>1-302</t>
  </si>
  <si>
    <t>副处</t>
  </si>
  <si>
    <t>53.3</t>
  </si>
  <si>
    <t>李义</t>
  </si>
  <si>
    <t>宋淑芳</t>
  </si>
  <si>
    <t>3-102</t>
  </si>
  <si>
    <t>刘瑞萍</t>
  </si>
  <si>
    <t>58.08</t>
  </si>
  <si>
    <t>1992.07</t>
  </si>
  <si>
    <t>王雅珠</t>
  </si>
  <si>
    <t>14号楼</t>
  </si>
  <si>
    <t>吴恩凯</t>
  </si>
  <si>
    <t>1-201</t>
  </si>
  <si>
    <t>10号楼</t>
  </si>
  <si>
    <t>陈家敏</t>
  </si>
  <si>
    <t>1962.08</t>
  </si>
  <si>
    <t>1-602</t>
  </si>
  <si>
    <t>B1西201</t>
  </si>
  <si>
    <t>孙刚</t>
  </si>
  <si>
    <t>讲师</t>
  </si>
  <si>
    <t>大A西401</t>
  </si>
  <si>
    <t>韩光华</t>
  </si>
  <si>
    <t>1955.9</t>
  </si>
  <si>
    <t>刘杨仁</t>
  </si>
  <si>
    <t>52.12</t>
  </si>
  <si>
    <t>1994.09</t>
  </si>
  <si>
    <t>大A西102</t>
  </si>
  <si>
    <t>董莉华</t>
  </si>
  <si>
    <t>副主任医师（副高）</t>
  </si>
  <si>
    <t>1966.9</t>
  </si>
  <si>
    <t>大A东301</t>
  </si>
  <si>
    <t>孙长泉</t>
  </si>
  <si>
    <t>1956.8</t>
  </si>
  <si>
    <t>1995.10</t>
  </si>
  <si>
    <t>大A</t>
  </si>
  <si>
    <t>石福显</t>
  </si>
  <si>
    <t>1951.08</t>
  </si>
  <si>
    <t>小A401</t>
  </si>
  <si>
    <t>高实先</t>
  </si>
  <si>
    <t>1961.8</t>
  </si>
  <si>
    <t>李香锡</t>
  </si>
  <si>
    <t>4-201</t>
  </si>
  <si>
    <t>万寿路100号</t>
  </si>
  <si>
    <t>张其芍</t>
  </si>
  <si>
    <t>301户</t>
  </si>
  <si>
    <t>大A东302</t>
  </si>
  <si>
    <t>邵永龄</t>
  </si>
  <si>
    <t>校长（副厅）</t>
  </si>
  <si>
    <t>1959.9</t>
  </si>
  <si>
    <t>陈锦泽</t>
  </si>
  <si>
    <t>3-401</t>
  </si>
  <si>
    <t>于桂文</t>
  </si>
  <si>
    <t>2-401</t>
  </si>
  <si>
    <t>赵家冥</t>
  </si>
  <si>
    <t>解鲁生</t>
  </si>
  <si>
    <t>教授</t>
  </si>
  <si>
    <t>50.05</t>
  </si>
  <si>
    <t>1996.08</t>
  </si>
  <si>
    <t>宋延刚</t>
  </si>
  <si>
    <t>茹恩华</t>
  </si>
  <si>
    <t>正高</t>
  </si>
  <si>
    <t>葛人寿</t>
  </si>
  <si>
    <t>3-101</t>
  </si>
  <si>
    <t>王凤先</t>
  </si>
  <si>
    <t>2-201</t>
  </si>
  <si>
    <t>黄浴显</t>
  </si>
  <si>
    <t>3-402</t>
  </si>
  <si>
    <t>3号楼</t>
  </si>
  <si>
    <t>鞠远和</t>
  </si>
  <si>
    <t>15号楼</t>
  </si>
  <si>
    <t>张连德</t>
  </si>
  <si>
    <t>正厅</t>
  </si>
  <si>
    <t>15-1-402</t>
  </si>
  <si>
    <t>张锡顺</t>
  </si>
  <si>
    <t>3-202</t>
  </si>
  <si>
    <t>王维谋</t>
  </si>
  <si>
    <t>3-502</t>
  </si>
  <si>
    <t>B3西201</t>
  </si>
  <si>
    <t>肖志中</t>
  </si>
  <si>
    <t>1951.1</t>
  </si>
  <si>
    <t>1996.11</t>
  </si>
  <si>
    <t>大A西201</t>
  </si>
  <si>
    <t>李万春</t>
  </si>
  <si>
    <t>小A301</t>
  </si>
  <si>
    <t>李跃宏</t>
  </si>
  <si>
    <t>1951.6</t>
  </si>
  <si>
    <t>王恂远</t>
  </si>
  <si>
    <t>2-102</t>
  </si>
  <si>
    <t>王九玲</t>
  </si>
  <si>
    <t>姜汉民</t>
  </si>
  <si>
    <t>去世</t>
  </si>
  <si>
    <t>2-402</t>
  </si>
  <si>
    <t>9号楼</t>
  </si>
  <si>
    <t>裴继舜</t>
  </si>
  <si>
    <t>干部（无职称）</t>
  </si>
  <si>
    <t>4-101</t>
  </si>
  <si>
    <t>朱秀芝</t>
  </si>
  <si>
    <t>甲2号</t>
  </si>
  <si>
    <t>冯福康</t>
  </si>
  <si>
    <t>B2东102</t>
  </si>
  <si>
    <t>董玉桐</t>
  </si>
  <si>
    <t>大A西202</t>
  </si>
  <si>
    <t>班祥德</t>
  </si>
  <si>
    <t>纪委书记（处级）</t>
  </si>
  <si>
    <t>小A201</t>
  </si>
  <si>
    <t>刘弘毅</t>
  </si>
  <si>
    <t>1958.8</t>
  </si>
  <si>
    <t>B8东301</t>
  </si>
  <si>
    <t>荆莎</t>
  </si>
  <si>
    <t>B2西301</t>
  </si>
  <si>
    <t>贾玉珠</t>
  </si>
  <si>
    <t>阮中文</t>
  </si>
  <si>
    <t>2010年 8月29日</t>
  </si>
  <si>
    <t>双职工姓名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</si>
</sst>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1" xfId="16" applyFont="1" applyFill="1" applyBorder="1" applyAlignment="1">
      <alignment horizont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16" applyFont="1" applyFill="1" applyBorder="1">
      <alignment/>
      <protection/>
    </xf>
    <xf numFmtId="2" fontId="5" fillId="0" borderId="1" xfId="16" applyNumberFormat="1" applyFont="1" applyFill="1" applyBorder="1">
      <alignment/>
      <protection/>
    </xf>
    <xf numFmtId="176" fontId="5" fillId="0" borderId="1" xfId="16" applyNumberFormat="1" applyFont="1" applyFill="1" applyBorder="1" applyAlignment="1">
      <alignment horizontal="center"/>
      <protection/>
    </xf>
    <xf numFmtId="0" fontId="7" fillId="0" borderId="1" xfId="16" applyFont="1" applyFill="1" applyBorder="1">
      <alignment/>
      <protection/>
    </xf>
    <xf numFmtId="49" fontId="5" fillId="0" borderId="1" xfId="16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16" applyFont="1" applyFill="1" applyBorder="1" applyAlignment="1">
      <alignment/>
      <protection/>
    </xf>
    <xf numFmtId="2" fontId="2" fillId="0" borderId="0" xfId="16" applyNumberFormat="1" applyFont="1" applyFill="1" applyBorder="1" applyAlignment="1">
      <alignment horizontal="center"/>
      <protection/>
    </xf>
    <xf numFmtId="2" fontId="2" fillId="0" borderId="0" xfId="16" applyNumberFormat="1" applyFont="1" applyFill="1" applyBorder="1" applyAlignment="1">
      <alignment/>
      <protection/>
    </xf>
    <xf numFmtId="0" fontId="3" fillId="0" borderId="3" xfId="16" applyFont="1" applyFill="1" applyBorder="1" applyAlignment="1">
      <alignment horizontal="center"/>
      <protection/>
    </xf>
    <xf numFmtId="0" fontId="3" fillId="0" borderId="3" xfId="16" applyFont="1" applyFill="1" applyBorder="1" applyAlignment="1">
      <alignment/>
      <protection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49" fontId="5" fillId="0" borderId="1" xfId="16" applyNumberFormat="1" applyFont="1" applyFill="1" applyBorder="1" applyAlignment="1">
      <alignment horizontal="left" vertical="center" wrapText="1"/>
      <protection/>
    </xf>
    <xf numFmtId="49" fontId="1" fillId="0" borderId="1" xfId="16" applyNumberFormat="1" applyFont="1" applyFill="1" applyBorder="1" applyAlignment="1">
      <alignment horizontal="center" vertical="center" wrapText="1"/>
      <protection/>
    </xf>
    <xf numFmtId="49" fontId="5" fillId="0" borderId="4" xfId="16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left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/>
    </xf>
    <xf numFmtId="49" fontId="5" fillId="0" borderId="1" xfId="16" applyNumberFormat="1" applyFont="1" applyFill="1" applyBorder="1">
      <alignment/>
      <protection/>
    </xf>
    <xf numFmtId="49" fontId="5" fillId="0" borderId="1" xfId="16" applyNumberFormat="1" applyFont="1" applyFill="1" applyBorder="1" applyAlignment="1">
      <alignment horizontal="center"/>
      <protection/>
    </xf>
    <xf numFmtId="176" fontId="5" fillId="0" borderId="2" xfId="16" applyNumberFormat="1" applyFont="1" applyFill="1" applyBorder="1">
      <alignment/>
      <protection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16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5" fillId="0" borderId="1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2" fontId="2" fillId="0" borderId="0" xfId="16" applyNumberFormat="1" applyFont="1" applyFill="1" applyBorder="1" applyAlignment="1">
      <alignment horizontal="center"/>
      <protection/>
    </xf>
    <xf numFmtId="0" fontId="3" fillId="0" borderId="3" xfId="16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19">
      <selection activeCell="Q62" sqref="Q62"/>
    </sheetView>
  </sheetViews>
  <sheetFormatPr defaultColWidth="9.00390625" defaultRowHeight="14.25"/>
  <cols>
    <col min="1" max="1" width="6.00390625" style="43" customWidth="1"/>
    <col min="2" max="2" width="4.625" style="49" customWidth="1"/>
    <col min="3" max="3" width="7.50390625" style="43" customWidth="1"/>
    <col min="4" max="4" width="6.75390625" style="55" customWidth="1"/>
    <col min="5" max="5" width="11.875" style="49" customWidth="1"/>
    <col min="6" max="6" width="6.375" style="50" customWidth="1"/>
    <col min="7" max="7" width="8.625" style="49" customWidth="1"/>
    <col min="8" max="8" width="4.875" style="43" customWidth="1"/>
    <col min="9" max="9" width="5.875" style="43" customWidth="1"/>
    <col min="10" max="10" width="5.00390625" style="43" customWidth="1"/>
    <col min="11" max="11" width="7.625" style="43" customWidth="1"/>
    <col min="12" max="12" width="6.75390625" style="43" customWidth="1"/>
    <col min="13" max="13" width="6.875" style="43" customWidth="1"/>
    <col min="14" max="14" width="7.375" style="43" customWidth="1"/>
    <col min="15" max="15" width="8.875" style="43" customWidth="1"/>
    <col min="16" max="16" width="8.875" style="51" customWidth="1"/>
    <col min="17" max="17" width="9.125" style="51" customWidth="1"/>
    <col min="18" max="18" width="12.375" style="52" customWidth="1"/>
    <col min="19" max="16384" width="9.00390625" style="43" customWidth="1"/>
  </cols>
  <sheetData>
    <row r="1" spans="2:18" s="11" customFormat="1" ht="22.5">
      <c r="B1" s="59" t="s">
        <v>11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4"/>
      <c r="R1" s="15"/>
    </row>
    <row r="2" spans="1:18" ht="15.75">
      <c r="A2" s="11"/>
      <c r="B2" s="60" t="s">
        <v>12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6"/>
      <c r="R2" s="17"/>
    </row>
    <row r="3" spans="1:18" s="44" customFormat="1" ht="131.25">
      <c r="A3" s="58" t="s">
        <v>189</v>
      </c>
      <c r="B3" s="18" t="s">
        <v>13</v>
      </c>
      <c r="C3" s="18" t="s">
        <v>14</v>
      </c>
      <c r="D3" s="18" t="s">
        <v>15</v>
      </c>
      <c r="E3" s="18" t="s">
        <v>16</v>
      </c>
      <c r="F3" s="19" t="s">
        <v>17</v>
      </c>
      <c r="G3" s="18" t="s">
        <v>18</v>
      </c>
      <c r="H3" s="18" t="s">
        <v>19</v>
      </c>
      <c r="I3" s="18" t="s">
        <v>20</v>
      </c>
      <c r="J3" s="18" t="s">
        <v>21</v>
      </c>
      <c r="K3" s="20" t="s">
        <v>22</v>
      </c>
      <c r="L3" s="20" t="s">
        <v>23</v>
      </c>
      <c r="M3" s="18" t="s">
        <v>24</v>
      </c>
      <c r="N3" s="18" t="s">
        <v>25</v>
      </c>
      <c r="O3" s="18" t="s">
        <v>26</v>
      </c>
      <c r="P3" s="18" t="s">
        <v>27</v>
      </c>
      <c r="Q3" s="21" t="s">
        <v>28</v>
      </c>
      <c r="R3" s="18" t="s">
        <v>29</v>
      </c>
    </row>
    <row r="4" spans="1:18" ht="14.25">
      <c r="A4" s="1"/>
      <c r="B4" s="45">
        <v>1</v>
      </c>
      <c r="C4" s="6" t="s">
        <v>0</v>
      </c>
      <c r="D4" s="1" t="s">
        <v>30</v>
      </c>
      <c r="E4" s="1" t="s">
        <v>31</v>
      </c>
      <c r="F4" s="22" t="s">
        <v>32</v>
      </c>
      <c r="G4" s="23" t="s">
        <v>33</v>
      </c>
      <c r="H4" s="2">
        <v>240</v>
      </c>
      <c r="I4" s="2" t="s">
        <v>1</v>
      </c>
      <c r="J4" s="2">
        <v>90</v>
      </c>
      <c r="K4" s="2">
        <v>68.85</v>
      </c>
      <c r="L4" s="2"/>
      <c r="M4" s="24">
        <f>J4-K4</f>
        <v>21.150000000000006</v>
      </c>
      <c r="N4" s="24">
        <f aca="true" t="shared" si="0" ref="N4:N9">2.4*L4*H4</f>
        <v>0</v>
      </c>
      <c r="O4" s="24">
        <f aca="true" t="shared" si="1" ref="O4:O51">1260*M4</f>
        <v>26649.000000000007</v>
      </c>
      <c r="P4" s="25">
        <f>N4+O4</f>
        <v>26649.000000000007</v>
      </c>
      <c r="Q4" s="26">
        <v>26649</v>
      </c>
      <c r="R4" s="12"/>
    </row>
    <row r="5" spans="1:18" ht="14.25">
      <c r="A5" s="46"/>
      <c r="B5" s="45">
        <v>2</v>
      </c>
      <c r="C5" s="6" t="s">
        <v>34</v>
      </c>
      <c r="D5" s="1" t="s">
        <v>35</v>
      </c>
      <c r="E5" s="1" t="s">
        <v>36</v>
      </c>
      <c r="F5" s="22" t="s">
        <v>37</v>
      </c>
      <c r="G5" s="23" t="s">
        <v>38</v>
      </c>
      <c r="H5" s="2">
        <v>240</v>
      </c>
      <c r="I5" s="2" t="s">
        <v>39</v>
      </c>
      <c r="J5" s="2">
        <v>90</v>
      </c>
      <c r="K5" s="2">
        <v>67.27</v>
      </c>
      <c r="L5" s="2"/>
      <c r="M5" s="24">
        <f>J5-K5</f>
        <v>22.730000000000004</v>
      </c>
      <c r="N5" s="24">
        <f t="shared" si="0"/>
        <v>0</v>
      </c>
      <c r="O5" s="24">
        <f t="shared" si="1"/>
        <v>28639.800000000007</v>
      </c>
      <c r="P5" s="25">
        <f aca="true" t="shared" si="2" ref="P5:P60">N5+O5</f>
        <v>28639.800000000007</v>
      </c>
      <c r="Q5" s="26">
        <v>28640</v>
      </c>
      <c r="R5" s="12"/>
    </row>
    <row r="6" spans="1:18" ht="14.25">
      <c r="A6" s="1" t="s">
        <v>40</v>
      </c>
      <c r="B6" s="45">
        <v>3</v>
      </c>
      <c r="C6" s="6" t="s">
        <v>34</v>
      </c>
      <c r="D6" s="1" t="s">
        <v>41</v>
      </c>
      <c r="E6" s="1" t="s">
        <v>36</v>
      </c>
      <c r="F6" s="22" t="s">
        <v>42</v>
      </c>
      <c r="G6" s="27">
        <v>1988.11</v>
      </c>
      <c r="H6" s="2">
        <v>240</v>
      </c>
      <c r="I6" s="2" t="s">
        <v>43</v>
      </c>
      <c r="J6" s="2">
        <v>90</v>
      </c>
      <c r="K6" s="2">
        <v>67.27</v>
      </c>
      <c r="L6" s="2">
        <v>0</v>
      </c>
      <c r="M6" s="2">
        <f>J6-K6</f>
        <v>22.730000000000004</v>
      </c>
      <c r="N6" s="2">
        <v>0</v>
      </c>
      <c r="O6" s="2">
        <f>1260*M6</f>
        <v>28639.800000000007</v>
      </c>
      <c r="P6" s="25">
        <f>O6+N6</f>
        <v>28639.800000000007</v>
      </c>
      <c r="Q6" s="26">
        <v>28640</v>
      </c>
      <c r="R6" s="12"/>
    </row>
    <row r="7" spans="1:18" ht="14.25">
      <c r="A7" s="1" t="s">
        <v>41</v>
      </c>
      <c r="B7" s="45">
        <v>4</v>
      </c>
      <c r="C7" s="6"/>
      <c r="D7" s="1" t="s">
        <v>40</v>
      </c>
      <c r="E7" s="1"/>
      <c r="F7" s="22"/>
      <c r="G7" s="27">
        <v>1988.11</v>
      </c>
      <c r="H7" s="2"/>
      <c r="I7" s="2"/>
      <c r="J7" s="2"/>
      <c r="K7" s="2"/>
      <c r="L7" s="2"/>
      <c r="M7" s="24"/>
      <c r="N7" s="24"/>
      <c r="O7" s="24"/>
      <c r="P7" s="25"/>
      <c r="Q7" s="26">
        <v>0</v>
      </c>
      <c r="R7" s="12"/>
    </row>
    <row r="8" spans="1:18" ht="14.25">
      <c r="A8" s="46"/>
      <c r="B8" s="45">
        <v>5</v>
      </c>
      <c r="C8" s="6" t="s">
        <v>44</v>
      </c>
      <c r="D8" s="1" t="s">
        <v>45</v>
      </c>
      <c r="E8" s="1" t="s">
        <v>46</v>
      </c>
      <c r="F8" s="28"/>
      <c r="G8" s="29" t="s">
        <v>47</v>
      </c>
      <c r="H8" s="2">
        <v>240</v>
      </c>
      <c r="I8" s="2"/>
      <c r="J8" s="2">
        <v>75</v>
      </c>
      <c r="K8" s="2">
        <v>67.85</v>
      </c>
      <c r="L8" s="2"/>
      <c r="M8" s="24">
        <f>J8-K8</f>
        <v>7.150000000000006</v>
      </c>
      <c r="N8" s="24">
        <f t="shared" si="0"/>
        <v>0</v>
      </c>
      <c r="O8" s="24">
        <f t="shared" si="1"/>
        <v>9009.000000000007</v>
      </c>
      <c r="P8" s="25">
        <f t="shared" si="2"/>
        <v>9009.000000000007</v>
      </c>
      <c r="Q8" s="26">
        <v>9009</v>
      </c>
      <c r="R8" s="12"/>
    </row>
    <row r="9" spans="1:18" ht="14.25">
      <c r="A9" s="46"/>
      <c r="B9" s="45">
        <v>6</v>
      </c>
      <c r="C9" s="6" t="s">
        <v>48</v>
      </c>
      <c r="D9" s="1" t="s">
        <v>49</v>
      </c>
      <c r="E9" s="1" t="s">
        <v>50</v>
      </c>
      <c r="F9" s="28" t="s">
        <v>51</v>
      </c>
      <c r="G9" s="29" t="s">
        <v>47</v>
      </c>
      <c r="H9" s="2">
        <v>240</v>
      </c>
      <c r="I9" s="2"/>
      <c r="J9" s="2">
        <v>90</v>
      </c>
      <c r="K9" s="2">
        <v>92.11</v>
      </c>
      <c r="L9" s="2"/>
      <c r="M9" s="24"/>
      <c r="N9" s="24">
        <f t="shared" si="0"/>
        <v>0</v>
      </c>
      <c r="O9" s="24">
        <f t="shared" si="1"/>
        <v>0</v>
      </c>
      <c r="P9" s="25">
        <f t="shared" si="2"/>
        <v>0</v>
      </c>
      <c r="Q9" s="26">
        <v>0</v>
      </c>
      <c r="R9" s="12"/>
    </row>
    <row r="10" spans="1:18" ht="14.25">
      <c r="A10" s="46"/>
      <c r="B10" s="45">
        <v>7</v>
      </c>
      <c r="C10" s="30" t="s">
        <v>52</v>
      </c>
      <c r="D10" s="53" t="s">
        <v>53</v>
      </c>
      <c r="E10" s="23" t="s">
        <v>54</v>
      </c>
      <c r="F10" s="22">
        <v>53.8</v>
      </c>
      <c r="G10" s="23">
        <v>1991.03</v>
      </c>
      <c r="H10" s="2">
        <v>240</v>
      </c>
      <c r="I10" s="2" t="s">
        <v>55</v>
      </c>
      <c r="J10" s="2">
        <v>75</v>
      </c>
      <c r="K10" s="2">
        <v>29.49</v>
      </c>
      <c r="L10" s="7">
        <f>65-K10</f>
        <v>35.510000000000005</v>
      </c>
      <c r="M10" s="2">
        <f>J10-65</f>
        <v>10</v>
      </c>
      <c r="N10" s="2">
        <f aca="true" t="shared" si="3" ref="N10:N51">2.4*L10*H10</f>
        <v>20453.760000000002</v>
      </c>
      <c r="O10" s="2">
        <f t="shared" si="1"/>
        <v>12600</v>
      </c>
      <c r="P10" s="31">
        <f t="shared" si="2"/>
        <v>33053.76</v>
      </c>
      <c r="Q10" s="31">
        <v>33054</v>
      </c>
      <c r="R10" s="12"/>
    </row>
    <row r="11" spans="1:18" ht="14.25">
      <c r="A11" s="46"/>
      <c r="B11" s="45">
        <v>8</v>
      </c>
      <c r="C11" s="30" t="s">
        <v>56</v>
      </c>
      <c r="D11" s="53" t="s">
        <v>57</v>
      </c>
      <c r="E11" s="23" t="s">
        <v>58</v>
      </c>
      <c r="F11" s="22" t="s">
        <v>59</v>
      </c>
      <c r="G11" s="23" t="s">
        <v>60</v>
      </c>
      <c r="H11" s="2">
        <v>240</v>
      </c>
      <c r="I11" s="2" t="s">
        <v>61</v>
      </c>
      <c r="J11" s="2">
        <v>65</v>
      </c>
      <c r="K11" s="2">
        <v>42.72</v>
      </c>
      <c r="L11" s="7">
        <f>65-K11</f>
        <v>22.28</v>
      </c>
      <c r="M11" s="2"/>
      <c r="N11" s="24">
        <f t="shared" si="3"/>
        <v>12833.28</v>
      </c>
      <c r="O11" s="24">
        <f t="shared" si="1"/>
        <v>0</v>
      </c>
      <c r="P11" s="25">
        <f t="shared" si="2"/>
        <v>12833.28</v>
      </c>
      <c r="Q11" s="26">
        <v>12833</v>
      </c>
      <c r="R11" s="12"/>
    </row>
    <row r="12" spans="1:18" ht="14.25">
      <c r="A12" s="1" t="s">
        <v>62</v>
      </c>
      <c r="B12" s="45">
        <v>9</v>
      </c>
      <c r="C12" s="6" t="s">
        <v>52</v>
      </c>
      <c r="D12" s="1" t="s">
        <v>63</v>
      </c>
      <c r="E12" s="1" t="s">
        <v>36</v>
      </c>
      <c r="F12" s="22" t="s">
        <v>64</v>
      </c>
      <c r="G12" s="27">
        <v>1991.09</v>
      </c>
      <c r="H12" s="2">
        <v>240</v>
      </c>
      <c r="I12" s="2" t="s">
        <v>65</v>
      </c>
      <c r="J12" s="2">
        <v>90</v>
      </c>
      <c r="K12" s="2">
        <v>67.25</v>
      </c>
      <c r="L12" s="2">
        <v>0</v>
      </c>
      <c r="M12" s="2">
        <f>J12-K12</f>
        <v>22.75</v>
      </c>
      <c r="N12" s="2">
        <f>1260*M12</f>
        <v>28665</v>
      </c>
      <c r="O12" s="2">
        <f>2.4*240*L12</f>
        <v>0</v>
      </c>
      <c r="P12" s="2"/>
      <c r="Q12" s="2">
        <v>0</v>
      </c>
      <c r="R12" s="12"/>
    </row>
    <row r="13" spans="1:18" ht="14.25">
      <c r="A13" s="1" t="s">
        <v>63</v>
      </c>
      <c r="B13" s="45">
        <v>10</v>
      </c>
      <c r="C13" s="6" t="s">
        <v>52</v>
      </c>
      <c r="D13" s="1" t="s">
        <v>62</v>
      </c>
      <c r="E13" s="1"/>
      <c r="F13" s="22"/>
      <c r="G13" s="27">
        <v>1991.09</v>
      </c>
      <c r="H13" s="2"/>
      <c r="I13" s="46"/>
      <c r="J13" s="46"/>
      <c r="K13" s="46"/>
      <c r="L13" s="2"/>
      <c r="M13" s="2">
        <f>J13-K13</f>
        <v>0</v>
      </c>
      <c r="N13" s="2">
        <f>1260*M13</f>
        <v>0</v>
      </c>
      <c r="O13" s="2">
        <f>2.4*240*L13</f>
        <v>0</v>
      </c>
      <c r="P13" s="2"/>
      <c r="Q13" s="2">
        <v>0</v>
      </c>
      <c r="R13" s="12"/>
    </row>
    <row r="14" spans="1:18" ht="14.25">
      <c r="A14" s="46"/>
      <c r="B14" s="45">
        <v>11</v>
      </c>
      <c r="C14" s="6" t="s">
        <v>66</v>
      </c>
      <c r="D14" s="1" t="s">
        <v>67</v>
      </c>
      <c r="E14" s="1" t="s">
        <v>68</v>
      </c>
      <c r="F14" s="32"/>
      <c r="G14" s="29">
        <v>1991.11</v>
      </c>
      <c r="H14" s="2">
        <v>240</v>
      </c>
      <c r="I14" s="2"/>
      <c r="J14" s="2">
        <v>90</v>
      </c>
      <c r="K14" s="2">
        <v>92.11</v>
      </c>
      <c r="L14" s="2"/>
      <c r="M14" s="2"/>
      <c r="N14" s="24">
        <f t="shared" si="3"/>
        <v>0</v>
      </c>
      <c r="O14" s="24">
        <f t="shared" si="1"/>
        <v>0</v>
      </c>
      <c r="P14" s="25">
        <f t="shared" si="2"/>
        <v>0</v>
      </c>
      <c r="Q14" s="26">
        <v>0</v>
      </c>
      <c r="R14" s="47"/>
    </row>
    <row r="15" spans="1:18" ht="14.25">
      <c r="A15" s="46"/>
      <c r="B15" s="45">
        <v>12</v>
      </c>
      <c r="C15" s="6" t="s">
        <v>69</v>
      </c>
      <c r="D15" s="1" t="s">
        <v>70</v>
      </c>
      <c r="E15" s="1" t="s">
        <v>71</v>
      </c>
      <c r="F15" s="28"/>
      <c r="G15" s="29">
        <v>1992.02</v>
      </c>
      <c r="H15" s="2">
        <v>240</v>
      </c>
      <c r="I15" s="2"/>
      <c r="J15" s="2">
        <v>75</v>
      </c>
      <c r="K15" s="2">
        <v>67.85</v>
      </c>
      <c r="L15" s="2"/>
      <c r="M15" s="2">
        <f>J15-K15</f>
        <v>7.150000000000006</v>
      </c>
      <c r="N15" s="24">
        <f t="shared" si="3"/>
        <v>0</v>
      </c>
      <c r="O15" s="24">
        <f t="shared" si="1"/>
        <v>9009.000000000007</v>
      </c>
      <c r="P15" s="25">
        <f t="shared" si="2"/>
        <v>9009.000000000007</v>
      </c>
      <c r="Q15" s="26">
        <v>9009</v>
      </c>
      <c r="R15" s="12"/>
    </row>
    <row r="16" spans="1:18" ht="14.25">
      <c r="A16" s="1" t="s">
        <v>72</v>
      </c>
      <c r="B16" s="45">
        <v>13</v>
      </c>
      <c r="C16" s="1" t="s">
        <v>73</v>
      </c>
      <c r="D16" s="1" t="s">
        <v>74</v>
      </c>
      <c r="E16" s="1" t="s">
        <v>36</v>
      </c>
      <c r="F16" s="22">
        <v>65.1</v>
      </c>
      <c r="G16" s="23" t="s">
        <v>75</v>
      </c>
      <c r="H16" s="2">
        <v>240</v>
      </c>
      <c r="I16" s="2" t="s">
        <v>76</v>
      </c>
      <c r="J16" s="2">
        <v>65</v>
      </c>
      <c r="K16" s="2">
        <v>48.21</v>
      </c>
      <c r="L16" s="7">
        <f>65-K16</f>
        <v>16.79</v>
      </c>
      <c r="M16" s="24">
        <v>0</v>
      </c>
      <c r="N16" s="24">
        <f>2.4*L16*H16</f>
        <v>9671.039999999999</v>
      </c>
      <c r="O16" s="24">
        <f>1260*M16</f>
        <v>0</v>
      </c>
      <c r="P16" s="25">
        <f>N16+O16</f>
        <v>9671.039999999999</v>
      </c>
      <c r="Q16" s="26">
        <v>9671</v>
      </c>
      <c r="R16" s="12"/>
    </row>
    <row r="17" spans="1:18" ht="14.25">
      <c r="A17" s="1" t="s">
        <v>74</v>
      </c>
      <c r="B17" s="45">
        <v>14</v>
      </c>
      <c r="C17" s="1" t="s">
        <v>73</v>
      </c>
      <c r="D17" s="1" t="s">
        <v>72</v>
      </c>
      <c r="E17" s="1" t="s">
        <v>77</v>
      </c>
      <c r="F17" s="22" t="s">
        <v>78</v>
      </c>
      <c r="G17" s="23" t="s">
        <v>75</v>
      </c>
      <c r="H17" s="6">
        <v>240</v>
      </c>
      <c r="I17" s="2" t="s">
        <v>76</v>
      </c>
      <c r="J17" s="2">
        <v>90</v>
      </c>
      <c r="K17" s="2">
        <v>48.21</v>
      </c>
      <c r="L17" s="7">
        <f>65-K17</f>
        <v>16.79</v>
      </c>
      <c r="M17" s="24">
        <v>25</v>
      </c>
      <c r="N17" s="24">
        <f>2.4*L17*H17</f>
        <v>9671.039999999999</v>
      </c>
      <c r="O17" s="24">
        <f>1260*M17</f>
        <v>31500</v>
      </c>
      <c r="P17" s="25">
        <f>N17+O17</f>
        <v>41171.04</v>
      </c>
      <c r="Q17" s="26">
        <v>41171</v>
      </c>
      <c r="R17" s="12"/>
    </row>
    <row r="18" spans="1:18" ht="14.25">
      <c r="A18" s="3" t="s">
        <v>79</v>
      </c>
      <c r="B18" s="45">
        <v>15</v>
      </c>
      <c r="C18" s="6" t="s">
        <v>2</v>
      </c>
      <c r="D18" s="3" t="s">
        <v>80</v>
      </c>
      <c r="E18" s="1" t="s">
        <v>36</v>
      </c>
      <c r="F18" s="10">
        <v>62.9</v>
      </c>
      <c r="G18" s="1">
        <v>1992.03</v>
      </c>
      <c r="H18" s="6">
        <v>240</v>
      </c>
      <c r="I18" s="6" t="s">
        <v>81</v>
      </c>
      <c r="J18" s="6">
        <v>65</v>
      </c>
      <c r="K18" s="7">
        <v>73.93</v>
      </c>
      <c r="L18" s="2"/>
      <c r="M18" s="24"/>
      <c r="N18" s="24">
        <f>2.4*L18*H18</f>
        <v>0</v>
      </c>
      <c r="O18" s="24">
        <f>1260*M18</f>
        <v>0</v>
      </c>
      <c r="P18" s="25">
        <f>N18+O18</f>
        <v>0</v>
      </c>
      <c r="Q18" s="26">
        <v>0</v>
      </c>
      <c r="R18" s="13"/>
    </row>
    <row r="19" spans="1:18" ht="14.25">
      <c r="A19" s="3" t="s">
        <v>80</v>
      </c>
      <c r="B19" s="45">
        <v>16</v>
      </c>
      <c r="C19" s="6" t="s">
        <v>2</v>
      </c>
      <c r="D19" s="3" t="s">
        <v>79</v>
      </c>
      <c r="E19" s="1" t="s">
        <v>36</v>
      </c>
      <c r="F19" s="10">
        <v>62.9</v>
      </c>
      <c r="G19" s="1">
        <v>1992.03</v>
      </c>
      <c r="H19" s="6">
        <v>240</v>
      </c>
      <c r="I19" s="6" t="s">
        <v>81</v>
      </c>
      <c r="J19" s="6">
        <v>90</v>
      </c>
      <c r="K19" s="7">
        <v>73.93</v>
      </c>
      <c r="L19" s="2"/>
      <c r="M19" s="24">
        <f>J19-K19</f>
        <v>16.069999999999993</v>
      </c>
      <c r="N19" s="24">
        <f>2.4*L19*H19</f>
        <v>0</v>
      </c>
      <c r="O19" s="24">
        <f>1260*M19</f>
        <v>20248.19999999999</v>
      </c>
      <c r="P19" s="25">
        <f>N19+O19</f>
        <v>20248.19999999999</v>
      </c>
      <c r="Q19" s="26">
        <v>20248</v>
      </c>
      <c r="R19" s="13"/>
    </row>
    <row r="20" spans="1:18" ht="14.25">
      <c r="A20" s="1" t="s">
        <v>82</v>
      </c>
      <c r="B20" s="45">
        <v>17</v>
      </c>
      <c r="C20" s="6" t="s">
        <v>52</v>
      </c>
      <c r="D20" s="1" t="s">
        <v>3</v>
      </c>
      <c r="E20" s="1" t="s">
        <v>36</v>
      </c>
      <c r="F20" s="22" t="s">
        <v>83</v>
      </c>
      <c r="G20" s="23" t="s">
        <v>84</v>
      </c>
      <c r="H20" s="6">
        <v>240</v>
      </c>
      <c r="I20" s="2" t="s">
        <v>4</v>
      </c>
      <c r="J20" s="2">
        <v>90</v>
      </c>
      <c r="K20" s="2">
        <v>72.43</v>
      </c>
      <c r="L20" s="2"/>
      <c r="M20" s="24">
        <f>J20-K20</f>
        <v>17.569999999999993</v>
      </c>
      <c r="N20" s="24">
        <f t="shared" si="3"/>
        <v>0</v>
      </c>
      <c r="O20" s="24">
        <f t="shared" si="1"/>
        <v>22138.19999999999</v>
      </c>
      <c r="P20" s="25">
        <f t="shared" si="2"/>
        <v>22138.19999999999</v>
      </c>
      <c r="Q20" s="26">
        <v>22138</v>
      </c>
      <c r="R20" s="12"/>
    </row>
    <row r="21" spans="1:18" ht="14.25">
      <c r="A21" s="4" t="s">
        <v>3</v>
      </c>
      <c r="B21" s="45">
        <v>18</v>
      </c>
      <c r="C21" s="6" t="s">
        <v>5</v>
      </c>
      <c r="D21" s="4" t="s">
        <v>82</v>
      </c>
      <c r="E21" s="1" t="s">
        <v>71</v>
      </c>
      <c r="F21" s="33"/>
      <c r="G21" s="23" t="s">
        <v>84</v>
      </c>
      <c r="H21" s="24">
        <v>240</v>
      </c>
      <c r="I21" s="24" t="s">
        <v>4</v>
      </c>
      <c r="J21" s="24">
        <v>65</v>
      </c>
      <c r="K21" s="24">
        <v>72.43</v>
      </c>
      <c r="L21" s="24"/>
      <c r="M21" s="24"/>
      <c r="N21" s="24">
        <f t="shared" si="3"/>
        <v>0</v>
      </c>
      <c r="O21" s="24">
        <f t="shared" si="1"/>
        <v>0</v>
      </c>
      <c r="P21" s="25">
        <f t="shared" si="2"/>
        <v>0</v>
      </c>
      <c r="Q21" s="26">
        <v>0</v>
      </c>
      <c r="R21" s="34"/>
    </row>
    <row r="22" spans="1:18" ht="14.25">
      <c r="A22" s="1" t="s">
        <v>85</v>
      </c>
      <c r="B22" s="45">
        <v>19</v>
      </c>
      <c r="C22" s="6" t="s">
        <v>86</v>
      </c>
      <c r="D22" s="1" t="s">
        <v>87</v>
      </c>
      <c r="E22" s="1" t="s">
        <v>36</v>
      </c>
      <c r="F22" s="35">
        <v>1958.08</v>
      </c>
      <c r="G22" s="27">
        <v>1993.03</v>
      </c>
      <c r="H22" s="2">
        <v>240</v>
      </c>
      <c r="I22" s="2" t="s">
        <v>88</v>
      </c>
      <c r="J22" s="2">
        <v>90</v>
      </c>
      <c r="K22" s="2">
        <v>75.27</v>
      </c>
      <c r="L22" s="2">
        <v>0</v>
      </c>
      <c r="M22" s="2">
        <f>J22-K22</f>
        <v>14.730000000000004</v>
      </c>
      <c r="N22" s="2">
        <v>0</v>
      </c>
      <c r="O22" s="2">
        <f>1260*M22</f>
        <v>18559.800000000007</v>
      </c>
      <c r="P22" s="31">
        <f t="shared" si="2"/>
        <v>18559.800000000007</v>
      </c>
      <c r="Q22" s="36">
        <v>18560</v>
      </c>
      <c r="R22" s="12"/>
    </row>
    <row r="23" spans="1:18" ht="14.25">
      <c r="A23" s="1" t="s">
        <v>87</v>
      </c>
      <c r="B23" s="45">
        <v>20</v>
      </c>
      <c r="C23" s="6"/>
      <c r="D23" s="1" t="s">
        <v>85</v>
      </c>
      <c r="E23" s="1"/>
      <c r="F23" s="22"/>
      <c r="G23" s="27">
        <v>1993.03</v>
      </c>
      <c r="H23" s="2"/>
      <c r="I23" s="2"/>
      <c r="J23" s="2"/>
      <c r="K23" s="2"/>
      <c r="L23" s="2"/>
      <c r="M23" s="2">
        <f>J23-K23</f>
        <v>0</v>
      </c>
      <c r="N23" s="2">
        <v>0</v>
      </c>
      <c r="O23" s="2">
        <f>1260*M23</f>
        <v>0</v>
      </c>
      <c r="P23" s="31">
        <f t="shared" si="2"/>
        <v>0</v>
      </c>
      <c r="Q23" s="36">
        <v>0</v>
      </c>
      <c r="R23" s="12"/>
    </row>
    <row r="24" spans="1:18" ht="14.25">
      <c r="A24" s="46"/>
      <c r="B24" s="45">
        <v>21</v>
      </c>
      <c r="C24" s="6" t="s">
        <v>89</v>
      </c>
      <c r="D24" s="1" t="s">
        <v>90</v>
      </c>
      <c r="E24" s="1" t="s">
        <v>36</v>
      </c>
      <c r="F24" s="22" t="s">
        <v>91</v>
      </c>
      <c r="G24" s="27">
        <v>1993.04</v>
      </c>
      <c r="H24" s="2">
        <v>240</v>
      </c>
      <c r="I24" s="2" t="s">
        <v>92</v>
      </c>
      <c r="J24" s="2">
        <v>90</v>
      </c>
      <c r="K24" s="2">
        <v>72.12</v>
      </c>
      <c r="L24" s="2">
        <v>0</v>
      </c>
      <c r="M24" s="2">
        <f>J24-K24</f>
        <v>17.879999999999995</v>
      </c>
      <c r="N24" s="2">
        <v>0</v>
      </c>
      <c r="O24" s="2">
        <f>1260*M24</f>
        <v>22528.799999999996</v>
      </c>
      <c r="P24" s="31">
        <f t="shared" si="2"/>
        <v>22528.799999999996</v>
      </c>
      <c r="Q24" s="36">
        <v>22529</v>
      </c>
      <c r="R24" s="12"/>
    </row>
    <row r="25" spans="1:18" ht="14.25">
      <c r="A25" s="46"/>
      <c r="B25" s="45">
        <v>22</v>
      </c>
      <c r="C25" s="6" t="s">
        <v>93</v>
      </c>
      <c r="D25" s="1" t="s">
        <v>94</v>
      </c>
      <c r="E25" s="1" t="s">
        <v>95</v>
      </c>
      <c r="F25" s="28"/>
      <c r="G25" s="29">
        <v>1993.4</v>
      </c>
      <c r="H25" s="2">
        <v>240</v>
      </c>
      <c r="I25" s="2"/>
      <c r="J25" s="2">
        <v>90</v>
      </c>
      <c r="K25" s="2">
        <v>67.85</v>
      </c>
      <c r="L25" s="2"/>
      <c r="M25" s="24">
        <f>J25-K25</f>
        <v>22.150000000000006</v>
      </c>
      <c r="N25" s="24">
        <f t="shared" si="3"/>
        <v>0</v>
      </c>
      <c r="O25" s="24">
        <f t="shared" si="1"/>
        <v>27909.000000000007</v>
      </c>
      <c r="P25" s="25">
        <f t="shared" si="2"/>
        <v>27909.000000000007</v>
      </c>
      <c r="Q25" s="26">
        <v>27909</v>
      </c>
      <c r="R25" s="12"/>
    </row>
    <row r="26" spans="1:18" ht="14.25">
      <c r="A26" s="46"/>
      <c r="B26" s="45">
        <v>23</v>
      </c>
      <c r="C26" s="6" t="s">
        <v>96</v>
      </c>
      <c r="D26" s="1" t="s">
        <v>97</v>
      </c>
      <c r="E26" s="1" t="s">
        <v>68</v>
      </c>
      <c r="F26" s="28" t="s">
        <v>98</v>
      </c>
      <c r="G26" s="29">
        <v>1994.8</v>
      </c>
      <c r="H26" s="2">
        <v>240</v>
      </c>
      <c r="I26" s="2"/>
      <c r="J26" s="2">
        <v>90</v>
      </c>
      <c r="K26" s="2">
        <v>92.11</v>
      </c>
      <c r="L26" s="2"/>
      <c r="M26" s="24"/>
      <c r="N26" s="24">
        <f t="shared" si="3"/>
        <v>0</v>
      </c>
      <c r="O26" s="24">
        <f t="shared" si="1"/>
        <v>0</v>
      </c>
      <c r="P26" s="25">
        <f t="shared" si="2"/>
        <v>0</v>
      </c>
      <c r="Q26" s="26">
        <v>0</v>
      </c>
      <c r="R26" s="12"/>
    </row>
    <row r="27" spans="1:18" ht="14.25">
      <c r="A27" s="46"/>
      <c r="B27" s="45">
        <v>24</v>
      </c>
      <c r="C27" s="6" t="s">
        <v>6</v>
      </c>
      <c r="D27" s="1" t="s">
        <v>99</v>
      </c>
      <c r="E27" s="1" t="s">
        <v>36</v>
      </c>
      <c r="F27" s="22" t="s">
        <v>100</v>
      </c>
      <c r="G27" s="23" t="s">
        <v>101</v>
      </c>
      <c r="H27" s="2">
        <v>240</v>
      </c>
      <c r="I27" s="2" t="s">
        <v>4</v>
      </c>
      <c r="J27" s="2">
        <v>90</v>
      </c>
      <c r="K27" s="2">
        <v>73.92</v>
      </c>
      <c r="L27" s="2"/>
      <c r="M27" s="24">
        <f>J27-K27</f>
        <v>16.08</v>
      </c>
      <c r="N27" s="24">
        <f t="shared" si="3"/>
        <v>0</v>
      </c>
      <c r="O27" s="24">
        <f t="shared" si="1"/>
        <v>20260.8</v>
      </c>
      <c r="P27" s="25">
        <f t="shared" si="2"/>
        <v>20260.8</v>
      </c>
      <c r="Q27" s="26">
        <v>20261</v>
      </c>
      <c r="R27" s="12"/>
    </row>
    <row r="28" spans="1:18" ht="14.25">
      <c r="A28" s="46"/>
      <c r="B28" s="45">
        <v>25</v>
      </c>
      <c r="C28" s="37" t="s">
        <v>102</v>
      </c>
      <c r="D28" s="54" t="s">
        <v>103</v>
      </c>
      <c r="E28" s="37" t="s">
        <v>104</v>
      </c>
      <c r="F28" s="28" t="s">
        <v>105</v>
      </c>
      <c r="G28" s="29">
        <v>1995.07</v>
      </c>
      <c r="H28" s="2">
        <v>240</v>
      </c>
      <c r="I28" s="2"/>
      <c r="J28" s="2">
        <v>90</v>
      </c>
      <c r="K28" s="2">
        <v>65</v>
      </c>
      <c r="L28" s="2"/>
      <c r="M28" s="2">
        <f>J28-K28</f>
        <v>25</v>
      </c>
      <c r="N28" s="2">
        <f t="shared" si="3"/>
        <v>0</v>
      </c>
      <c r="O28" s="2">
        <f t="shared" si="1"/>
        <v>31500</v>
      </c>
      <c r="P28" s="25">
        <f t="shared" si="2"/>
        <v>31500</v>
      </c>
      <c r="Q28" s="26">
        <v>31500</v>
      </c>
      <c r="R28" s="12"/>
    </row>
    <row r="29" spans="1:18" ht="14.25">
      <c r="A29" s="46"/>
      <c r="B29" s="45">
        <v>26</v>
      </c>
      <c r="C29" s="6" t="s">
        <v>106</v>
      </c>
      <c r="D29" s="1" t="s">
        <v>107</v>
      </c>
      <c r="E29" s="1" t="s">
        <v>36</v>
      </c>
      <c r="F29" s="28" t="s">
        <v>108</v>
      </c>
      <c r="G29" s="29" t="s">
        <v>109</v>
      </c>
      <c r="H29" s="2">
        <v>240</v>
      </c>
      <c r="I29" s="2"/>
      <c r="J29" s="2">
        <v>90</v>
      </c>
      <c r="K29" s="2">
        <v>92.11</v>
      </c>
      <c r="L29" s="2"/>
      <c r="M29" s="24"/>
      <c r="N29" s="24">
        <f t="shared" si="3"/>
        <v>0</v>
      </c>
      <c r="O29" s="24">
        <f t="shared" si="1"/>
        <v>0</v>
      </c>
      <c r="P29" s="25">
        <f t="shared" si="2"/>
        <v>0</v>
      </c>
      <c r="Q29" s="26">
        <v>0</v>
      </c>
      <c r="R29" s="12"/>
    </row>
    <row r="30" spans="1:18" ht="14.25">
      <c r="A30" s="46"/>
      <c r="B30" s="45">
        <v>27</v>
      </c>
      <c r="C30" s="6" t="s">
        <v>110</v>
      </c>
      <c r="D30" s="1" t="s">
        <v>111</v>
      </c>
      <c r="E30" s="1" t="s">
        <v>36</v>
      </c>
      <c r="F30" s="22" t="s">
        <v>112</v>
      </c>
      <c r="G30" s="27">
        <v>1995.1</v>
      </c>
      <c r="H30" s="2">
        <v>240</v>
      </c>
      <c r="I30" s="2"/>
      <c r="J30" s="2">
        <v>90</v>
      </c>
      <c r="K30" s="2">
        <v>92.11</v>
      </c>
      <c r="L30" s="2">
        <v>0</v>
      </c>
      <c r="M30" s="2"/>
      <c r="N30" s="2">
        <f>1260*M30</f>
        <v>0</v>
      </c>
      <c r="O30" s="2">
        <f>1260*M30</f>
        <v>0</v>
      </c>
      <c r="P30" s="25">
        <f>O30+N30</f>
        <v>0</v>
      </c>
      <c r="Q30" s="26">
        <v>0</v>
      </c>
      <c r="R30" s="12"/>
    </row>
    <row r="31" spans="1:18" ht="14.25">
      <c r="A31" s="46"/>
      <c r="B31" s="45">
        <v>28</v>
      </c>
      <c r="C31" s="6" t="s">
        <v>113</v>
      </c>
      <c r="D31" s="1" t="s">
        <v>114</v>
      </c>
      <c r="E31" s="1" t="s">
        <v>68</v>
      </c>
      <c r="F31" s="28" t="s">
        <v>115</v>
      </c>
      <c r="G31" s="29">
        <v>1996.03</v>
      </c>
      <c r="H31" s="2">
        <v>240</v>
      </c>
      <c r="I31" s="2"/>
      <c r="J31" s="2">
        <v>90</v>
      </c>
      <c r="K31" s="2">
        <v>92.11</v>
      </c>
      <c r="L31" s="2"/>
      <c r="M31" s="24"/>
      <c r="N31" s="24">
        <f t="shared" si="3"/>
        <v>0</v>
      </c>
      <c r="O31" s="24">
        <f t="shared" si="1"/>
        <v>0</v>
      </c>
      <c r="P31" s="25">
        <f t="shared" si="2"/>
        <v>0</v>
      </c>
      <c r="Q31" s="26">
        <v>0</v>
      </c>
      <c r="R31" s="12"/>
    </row>
    <row r="32" spans="1:18" ht="14.25">
      <c r="A32" s="46"/>
      <c r="B32" s="45">
        <v>29</v>
      </c>
      <c r="C32" s="38" t="s">
        <v>7</v>
      </c>
      <c r="D32" s="39" t="s">
        <v>116</v>
      </c>
      <c r="E32" s="39" t="s">
        <v>58</v>
      </c>
      <c r="F32" s="10">
        <v>56.4</v>
      </c>
      <c r="G32" s="8">
        <v>1996.05</v>
      </c>
      <c r="H32" s="6">
        <v>240</v>
      </c>
      <c r="I32" s="6" t="s">
        <v>117</v>
      </c>
      <c r="J32" s="6">
        <v>65</v>
      </c>
      <c r="K32" s="7">
        <v>45.69</v>
      </c>
      <c r="L32" s="7">
        <f>65-K32</f>
        <v>19.310000000000002</v>
      </c>
      <c r="M32" s="40">
        <v>0</v>
      </c>
      <c r="N32" s="24">
        <f t="shared" si="3"/>
        <v>11122.56</v>
      </c>
      <c r="O32" s="24">
        <f t="shared" si="1"/>
        <v>0</v>
      </c>
      <c r="P32" s="25">
        <f t="shared" si="2"/>
        <v>11122.56</v>
      </c>
      <c r="Q32" s="26">
        <v>11123</v>
      </c>
      <c r="R32" s="13"/>
    </row>
    <row r="33" spans="1:18" ht="14.25">
      <c r="A33" s="46"/>
      <c r="B33" s="45">
        <v>30</v>
      </c>
      <c r="C33" s="38" t="s">
        <v>118</v>
      </c>
      <c r="D33" s="39" t="s">
        <v>119</v>
      </c>
      <c r="E33" s="39" t="s">
        <v>36</v>
      </c>
      <c r="F33" s="10">
        <v>61.9</v>
      </c>
      <c r="G33" s="8">
        <v>1996.05</v>
      </c>
      <c r="H33" s="6">
        <v>240</v>
      </c>
      <c r="I33" s="6" t="s">
        <v>120</v>
      </c>
      <c r="J33" s="6">
        <v>90</v>
      </c>
      <c r="K33" s="7">
        <v>48.74</v>
      </c>
      <c r="L33" s="7">
        <f>65-K33</f>
        <v>16.259999999999998</v>
      </c>
      <c r="M33" s="40">
        <v>25</v>
      </c>
      <c r="N33" s="24">
        <f t="shared" si="3"/>
        <v>9365.759999999998</v>
      </c>
      <c r="O33" s="24">
        <f t="shared" si="1"/>
        <v>31500</v>
      </c>
      <c r="P33" s="25">
        <f t="shared" si="2"/>
        <v>40865.759999999995</v>
      </c>
      <c r="Q33" s="26">
        <v>40866</v>
      </c>
      <c r="R33" s="13"/>
    </row>
    <row r="34" spans="1:18" ht="14.25">
      <c r="A34" s="46"/>
      <c r="B34" s="45">
        <v>31</v>
      </c>
      <c r="C34" s="6" t="s">
        <v>121</v>
      </c>
      <c r="D34" s="1" t="s">
        <v>122</v>
      </c>
      <c r="E34" s="1" t="s">
        <v>123</v>
      </c>
      <c r="F34" s="28" t="s">
        <v>124</v>
      </c>
      <c r="G34" s="29">
        <v>1996.05</v>
      </c>
      <c r="H34" s="2">
        <v>240</v>
      </c>
      <c r="I34" s="2"/>
      <c r="J34" s="2">
        <v>120</v>
      </c>
      <c r="K34" s="2">
        <v>92.11</v>
      </c>
      <c r="L34" s="2"/>
      <c r="M34" s="24">
        <f>J34-K34</f>
        <v>27.89</v>
      </c>
      <c r="N34" s="24">
        <f t="shared" si="3"/>
        <v>0</v>
      </c>
      <c r="O34" s="24">
        <f t="shared" si="1"/>
        <v>35141.4</v>
      </c>
      <c r="P34" s="25">
        <f t="shared" si="2"/>
        <v>35141.4</v>
      </c>
      <c r="Q34" s="26">
        <v>35141</v>
      </c>
      <c r="R34" s="12"/>
    </row>
    <row r="35" spans="1:18" ht="14.25">
      <c r="A35" s="46"/>
      <c r="B35" s="45">
        <v>32</v>
      </c>
      <c r="C35" s="6" t="s">
        <v>7</v>
      </c>
      <c r="D35" s="3" t="s">
        <v>125</v>
      </c>
      <c r="E35" s="1" t="s">
        <v>36</v>
      </c>
      <c r="F35" s="10">
        <v>56.8</v>
      </c>
      <c r="G35" s="8">
        <v>1996.07</v>
      </c>
      <c r="H35" s="6">
        <v>240</v>
      </c>
      <c r="I35" s="6" t="s">
        <v>126</v>
      </c>
      <c r="J35" s="6">
        <v>90</v>
      </c>
      <c r="K35" s="7">
        <v>80.68</v>
      </c>
      <c r="L35" s="2"/>
      <c r="M35" s="24">
        <f>J35-K35</f>
        <v>9.319999999999993</v>
      </c>
      <c r="N35" s="24">
        <f t="shared" si="3"/>
        <v>0</v>
      </c>
      <c r="O35" s="24">
        <f t="shared" si="1"/>
        <v>11743.199999999992</v>
      </c>
      <c r="P35" s="25">
        <f t="shared" si="2"/>
        <v>11743.199999999992</v>
      </c>
      <c r="Q35" s="26">
        <v>11743</v>
      </c>
      <c r="R35" s="13"/>
    </row>
    <row r="36" spans="1:18" ht="14.25">
      <c r="A36" s="46"/>
      <c r="B36" s="45">
        <v>33</v>
      </c>
      <c r="C36" s="6" t="s">
        <v>8</v>
      </c>
      <c r="D36" s="3" t="s">
        <v>127</v>
      </c>
      <c r="E36" s="1" t="s">
        <v>36</v>
      </c>
      <c r="F36" s="10">
        <v>65.9</v>
      </c>
      <c r="G36" s="8">
        <v>1996.07</v>
      </c>
      <c r="H36" s="6">
        <v>240</v>
      </c>
      <c r="I36" s="6" t="s">
        <v>128</v>
      </c>
      <c r="J36" s="6">
        <v>90</v>
      </c>
      <c r="K36" s="7">
        <v>65.35</v>
      </c>
      <c r="L36" s="2"/>
      <c r="M36" s="24">
        <f>J36-K36</f>
        <v>24.650000000000006</v>
      </c>
      <c r="N36" s="24">
        <f t="shared" si="3"/>
        <v>0</v>
      </c>
      <c r="O36" s="24">
        <f t="shared" si="1"/>
        <v>31059.000000000007</v>
      </c>
      <c r="P36" s="25">
        <f t="shared" si="2"/>
        <v>31059.000000000007</v>
      </c>
      <c r="Q36" s="26">
        <v>31059</v>
      </c>
      <c r="R36" s="13"/>
    </row>
    <row r="37" spans="1:18" ht="14.25">
      <c r="A37" s="5" t="s">
        <v>129</v>
      </c>
      <c r="B37" s="45">
        <v>34</v>
      </c>
      <c r="C37" s="6" t="s">
        <v>0</v>
      </c>
      <c r="D37" s="4" t="s">
        <v>130</v>
      </c>
      <c r="E37" s="1" t="s">
        <v>131</v>
      </c>
      <c r="F37" s="33" t="s">
        <v>132</v>
      </c>
      <c r="G37" s="41" t="s">
        <v>133</v>
      </c>
      <c r="H37" s="42">
        <v>240</v>
      </c>
      <c r="I37" s="24" t="s">
        <v>88</v>
      </c>
      <c r="J37" s="24">
        <v>120</v>
      </c>
      <c r="K37" s="24">
        <v>72.12</v>
      </c>
      <c r="L37" s="24"/>
      <c r="M37" s="24">
        <f>J37-K37</f>
        <v>47.879999999999995</v>
      </c>
      <c r="N37" s="24">
        <f>2.4*L37*H37</f>
        <v>0</v>
      </c>
      <c r="O37" s="24">
        <f>1260*M37</f>
        <v>60328.799999999996</v>
      </c>
      <c r="P37" s="25">
        <f>N37+O37</f>
        <v>60328.799999999996</v>
      </c>
      <c r="Q37" s="26">
        <v>60329</v>
      </c>
      <c r="R37" s="34"/>
    </row>
    <row r="38" spans="1:18" ht="14.25">
      <c r="A38" s="1" t="s">
        <v>130</v>
      </c>
      <c r="B38" s="45">
        <v>35</v>
      </c>
      <c r="C38" s="6" t="s">
        <v>0</v>
      </c>
      <c r="D38" s="1" t="s">
        <v>129</v>
      </c>
      <c r="E38" s="1" t="s">
        <v>36</v>
      </c>
      <c r="F38" s="22"/>
      <c r="G38" s="41" t="s">
        <v>133</v>
      </c>
      <c r="H38" s="6">
        <v>240</v>
      </c>
      <c r="I38" s="2" t="s">
        <v>88</v>
      </c>
      <c r="J38" s="2">
        <v>65</v>
      </c>
      <c r="K38" s="2">
        <v>72.12</v>
      </c>
      <c r="L38" s="2"/>
      <c r="M38" s="24"/>
      <c r="N38" s="24">
        <f>2.4*L38*H38</f>
        <v>0</v>
      </c>
      <c r="O38" s="24">
        <f>1260*M38</f>
        <v>0</v>
      </c>
      <c r="P38" s="25">
        <f>N38+O38</f>
        <v>0</v>
      </c>
      <c r="Q38" s="26">
        <v>0</v>
      </c>
      <c r="R38" s="12"/>
    </row>
    <row r="39" spans="1:18" ht="14.25">
      <c r="A39" s="3" t="s">
        <v>134</v>
      </c>
      <c r="B39" s="45">
        <v>36</v>
      </c>
      <c r="C39" s="6" t="s">
        <v>2</v>
      </c>
      <c r="D39" s="3" t="s">
        <v>135</v>
      </c>
      <c r="E39" s="1" t="s">
        <v>136</v>
      </c>
      <c r="F39" s="10">
        <v>60.7</v>
      </c>
      <c r="G39" s="27">
        <v>1996.08</v>
      </c>
      <c r="H39" s="6">
        <v>240</v>
      </c>
      <c r="I39" s="6" t="s">
        <v>128</v>
      </c>
      <c r="J39" s="6">
        <v>120</v>
      </c>
      <c r="K39" s="7">
        <v>74.57</v>
      </c>
      <c r="L39" s="2"/>
      <c r="M39" s="24">
        <f>J39-K39</f>
        <v>45.43000000000001</v>
      </c>
      <c r="N39" s="24">
        <f t="shared" si="3"/>
        <v>0</v>
      </c>
      <c r="O39" s="24">
        <f t="shared" si="1"/>
        <v>57241.80000000001</v>
      </c>
      <c r="P39" s="25">
        <f t="shared" si="2"/>
        <v>57241.80000000001</v>
      </c>
      <c r="Q39" s="26">
        <v>57241</v>
      </c>
      <c r="R39" s="13"/>
    </row>
    <row r="40" spans="1:18" ht="15">
      <c r="A40" s="3" t="s">
        <v>135</v>
      </c>
      <c r="B40" s="45">
        <v>37</v>
      </c>
      <c r="C40" s="6" t="s">
        <v>2</v>
      </c>
      <c r="D40" s="3" t="s">
        <v>134</v>
      </c>
      <c r="E40" s="1" t="s">
        <v>36</v>
      </c>
      <c r="F40" s="10">
        <v>60.9</v>
      </c>
      <c r="G40" s="27">
        <v>1994.09</v>
      </c>
      <c r="H40" s="6">
        <v>240</v>
      </c>
      <c r="I40" s="9" t="s">
        <v>128</v>
      </c>
      <c r="J40" s="6">
        <v>65</v>
      </c>
      <c r="K40" s="7">
        <v>74.57</v>
      </c>
      <c r="L40" s="2"/>
      <c r="M40" s="24"/>
      <c r="N40" s="24">
        <f t="shared" si="3"/>
        <v>0</v>
      </c>
      <c r="O40" s="24">
        <f t="shared" si="1"/>
        <v>0</v>
      </c>
      <c r="P40" s="25">
        <f t="shared" si="2"/>
        <v>0</v>
      </c>
      <c r="Q40" s="26">
        <v>0</v>
      </c>
      <c r="R40" s="13"/>
    </row>
    <row r="41" spans="1:18" ht="14.25">
      <c r="A41" s="46"/>
      <c r="B41" s="45">
        <v>38</v>
      </c>
      <c r="C41" s="6" t="s">
        <v>0</v>
      </c>
      <c r="D41" s="3" t="s">
        <v>137</v>
      </c>
      <c r="E41" s="1" t="s">
        <v>36</v>
      </c>
      <c r="F41" s="10">
        <v>53.9</v>
      </c>
      <c r="G41" s="8">
        <v>1996.08</v>
      </c>
      <c r="H41" s="6">
        <v>240</v>
      </c>
      <c r="I41" s="6" t="s">
        <v>138</v>
      </c>
      <c r="J41" s="6">
        <v>90</v>
      </c>
      <c r="K41" s="7">
        <v>68.85</v>
      </c>
      <c r="L41" s="2"/>
      <c r="M41" s="24">
        <f>J41-K41</f>
        <v>21.150000000000006</v>
      </c>
      <c r="N41" s="24">
        <f>2.4*L41*H41</f>
        <v>0</v>
      </c>
      <c r="O41" s="24">
        <f>1260*M41</f>
        <v>26649.000000000007</v>
      </c>
      <c r="P41" s="25">
        <f>N41+O41</f>
        <v>26649.000000000007</v>
      </c>
      <c r="Q41" s="26">
        <v>26649</v>
      </c>
      <c r="R41" s="13"/>
    </row>
    <row r="42" spans="1:18" ht="14.25">
      <c r="A42" s="46"/>
      <c r="B42" s="45">
        <v>39</v>
      </c>
      <c r="C42" s="6" t="s">
        <v>34</v>
      </c>
      <c r="D42" s="3" t="s">
        <v>139</v>
      </c>
      <c r="E42" s="1" t="s">
        <v>36</v>
      </c>
      <c r="F42" s="10">
        <v>60.9</v>
      </c>
      <c r="G42" s="8">
        <v>1996.08</v>
      </c>
      <c r="H42" s="6">
        <v>240</v>
      </c>
      <c r="I42" s="6" t="s">
        <v>140</v>
      </c>
      <c r="J42" s="6">
        <v>90</v>
      </c>
      <c r="K42" s="7">
        <v>67.27</v>
      </c>
      <c r="L42" s="2"/>
      <c r="M42" s="24">
        <f>J42-K42</f>
        <v>22.730000000000004</v>
      </c>
      <c r="N42" s="24">
        <f>2.4*L42*H42</f>
        <v>0</v>
      </c>
      <c r="O42" s="24">
        <f>1260*M42</f>
        <v>28639.800000000007</v>
      </c>
      <c r="P42" s="25">
        <f>N42+O42</f>
        <v>28639.800000000007</v>
      </c>
      <c r="Q42" s="26">
        <v>28640</v>
      </c>
      <c r="R42" s="13"/>
    </row>
    <row r="43" spans="1:18" ht="14.25">
      <c r="A43" s="46"/>
      <c r="B43" s="45">
        <v>40</v>
      </c>
      <c r="C43" s="6" t="s">
        <v>2</v>
      </c>
      <c r="D43" s="3" t="s">
        <v>141</v>
      </c>
      <c r="E43" s="1" t="s">
        <v>36</v>
      </c>
      <c r="F43" s="10">
        <v>59.8</v>
      </c>
      <c r="G43" s="8">
        <v>1996.08</v>
      </c>
      <c r="H43" s="6">
        <v>240</v>
      </c>
      <c r="I43" s="6" t="s">
        <v>142</v>
      </c>
      <c r="J43" s="6">
        <v>90</v>
      </c>
      <c r="K43" s="7">
        <v>73.93</v>
      </c>
      <c r="L43" s="2"/>
      <c r="M43" s="24">
        <f>J43-K43</f>
        <v>16.069999999999993</v>
      </c>
      <c r="N43" s="24">
        <f t="shared" si="3"/>
        <v>0</v>
      </c>
      <c r="O43" s="24">
        <f t="shared" si="1"/>
        <v>20248.19999999999</v>
      </c>
      <c r="P43" s="25">
        <f t="shared" si="2"/>
        <v>20248.19999999999</v>
      </c>
      <c r="Q43" s="26">
        <v>20248</v>
      </c>
      <c r="R43" s="13"/>
    </row>
    <row r="44" spans="1:18" ht="14.25">
      <c r="A44" s="46"/>
      <c r="B44" s="45">
        <v>41</v>
      </c>
      <c r="C44" s="6" t="s">
        <v>143</v>
      </c>
      <c r="D44" s="3" t="s">
        <v>144</v>
      </c>
      <c r="E44" s="1" t="s">
        <v>36</v>
      </c>
      <c r="F44" s="10">
        <v>60.9</v>
      </c>
      <c r="G44" s="8">
        <v>1996.08</v>
      </c>
      <c r="H44" s="6">
        <v>240</v>
      </c>
      <c r="I44" s="6" t="s">
        <v>65</v>
      </c>
      <c r="J44" s="6">
        <v>90</v>
      </c>
      <c r="K44" s="7">
        <v>72.43</v>
      </c>
      <c r="L44" s="2"/>
      <c r="M44" s="24">
        <f>J44-K44</f>
        <v>17.569999999999993</v>
      </c>
      <c r="N44" s="24">
        <f t="shared" si="3"/>
        <v>0</v>
      </c>
      <c r="O44" s="24">
        <f t="shared" si="1"/>
        <v>22138.19999999999</v>
      </c>
      <c r="P44" s="25">
        <f t="shared" si="2"/>
        <v>22138.19999999999</v>
      </c>
      <c r="Q44" s="26">
        <v>22138</v>
      </c>
      <c r="R44" s="13"/>
    </row>
    <row r="45" spans="1:18" ht="14.25">
      <c r="A45" s="46"/>
      <c r="B45" s="45">
        <v>42</v>
      </c>
      <c r="C45" s="35" t="s">
        <v>145</v>
      </c>
      <c r="D45" s="1" t="s">
        <v>146</v>
      </c>
      <c r="E45" s="1" t="s">
        <v>147</v>
      </c>
      <c r="F45" s="35">
        <v>1960.8</v>
      </c>
      <c r="G45" s="1">
        <v>1996.8</v>
      </c>
      <c r="H45" s="1">
        <v>240</v>
      </c>
      <c r="I45" s="1" t="s">
        <v>148</v>
      </c>
      <c r="J45" s="1">
        <v>120</v>
      </c>
      <c r="K45" s="1">
        <v>73.92</v>
      </c>
      <c r="L45" s="56">
        <f>J45-K45</f>
        <v>46.08</v>
      </c>
      <c r="M45" s="56">
        <v>0</v>
      </c>
      <c r="N45" s="56">
        <v>0</v>
      </c>
      <c r="O45" s="56">
        <f>1260*L45</f>
        <v>58060.799999999996</v>
      </c>
      <c r="P45" s="56">
        <f>O45+N45</f>
        <v>58060.799999999996</v>
      </c>
      <c r="Q45" s="57">
        <v>58060.8</v>
      </c>
      <c r="R45" s="46"/>
    </row>
    <row r="46" spans="1:18" ht="14.25">
      <c r="A46" s="46"/>
      <c r="B46" s="45">
        <v>43</v>
      </c>
      <c r="C46" s="38" t="s">
        <v>9</v>
      </c>
      <c r="D46" s="39" t="s">
        <v>149</v>
      </c>
      <c r="E46" s="39" t="s">
        <v>58</v>
      </c>
      <c r="F46" s="10">
        <v>56.5</v>
      </c>
      <c r="G46" s="8">
        <v>1996.11</v>
      </c>
      <c r="H46" s="6">
        <v>240</v>
      </c>
      <c r="I46" s="6" t="s">
        <v>150</v>
      </c>
      <c r="J46" s="6">
        <v>65</v>
      </c>
      <c r="K46" s="7">
        <v>58.1</v>
      </c>
      <c r="L46" s="7">
        <f>65-K46</f>
        <v>6.899999999999999</v>
      </c>
      <c r="M46" s="40">
        <v>0</v>
      </c>
      <c r="N46" s="24">
        <f t="shared" si="3"/>
        <v>3974.3999999999987</v>
      </c>
      <c r="O46" s="24">
        <f t="shared" si="1"/>
        <v>0</v>
      </c>
      <c r="P46" s="25">
        <f t="shared" si="2"/>
        <v>3974.3999999999987</v>
      </c>
      <c r="Q46" s="26">
        <v>3974</v>
      </c>
      <c r="R46" s="13"/>
    </row>
    <row r="47" spans="1:18" ht="14.25">
      <c r="A47" s="46"/>
      <c r="B47" s="45">
        <v>44</v>
      </c>
      <c r="C47" s="6" t="s">
        <v>2</v>
      </c>
      <c r="D47" s="3" t="s">
        <v>151</v>
      </c>
      <c r="E47" s="1" t="s">
        <v>36</v>
      </c>
      <c r="F47" s="10">
        <v>60.9</v>
      </c>
      <c r="G47" s="8">
        <v>1996.11</v>
      </c>
      <c r="H47" s="6">
        <v>240</v>
      </c>
      <c r="I47" s="6" t="s">
        <v>152</v>
      </c>
      <c r="J47" s="6">
        <v>90</v>
      </c>
      <c r="K47" s="7">
        <v>73.93</v>
      </c>
      <c r="L47" s="2"/>
      <c r="M47" s="24">
        <f>J47-K47</f>
        <v>16.069999999999993</v>
      </c>
      <c r="N47" s="24">
        <f t="shared" si="3"/>
        <v>0</v>
      </c>
      <c r="O47" s="24">
        <f t="shared" si="1"/>
        <v>20248.19999999999</v>
      </c>
      <c r="P47" s="25">
        <f t="shared" si="2"/>
        <v>20248.19999999999</v>
      </c>
      <c r="Q47" s="26">
        <v>20248</v>
      </c>
      <c r="R47" s="13"/>
    </row>
    <row r="48" spans="1:18" ht="14.25">
      <c r="A48" s="46"/>
      <c r="B48" s="45">
        <v>45</v>
      </c>
      <c r="C48" s="6" t="s">
        <v>153</v>
      </c>
      <c r="D48" s="1" t="s">
        <v>154</v>
      </c>
      <c r="E48" s="1" t="s">
        <v>104</v>
      </c>
      <c r="F48" s="32" t="s">
        <v>155</v>
      </c>
      <c r="G48" s="29" t="s">
        <v>156</v>
      </c>
      <c r="H48" s="2">
        <v>240</v>
      </c>
      <c r="I48" s="2"/>
      <c r="J48" s="7">
        <v>90</v>
      </c>
      <c r="K48" s="2">
        <v>82.24</v>
      </c>
      <c r="L48" s="2"/>
      <c r="M48" s="24">
        <f>J48-K48</f>
        <v>7.760000000000005</v>
      </c>
      <c r="N48" s="24">
        <f t="shared" si="3"/>
        <v>0</v>
      </c>
      <c r="O48" s="24">
        <f t="shared" si="1"/>
        <v>9777.600000000006</v>
      </c>
      <c r="P48" s="25">
        <f t="shared" si="2"/>
        <v>9777.600000000006</v>
      </c>
      <c r="Q48" s="26">
        <v>9778</v>
      </c>
      <c r="R48" s="12"/>
    </row>
    <row r="49" spans="1:18" ht="14.25">
      <c r="A49" s="46"/>
      <c r="B49" s="45">
        <v>46</v>
      </c>
      <c r="C49" s="6" t="s">
        <v>157</v>
      </c>
      <c r="D49" s="1" t="s">
        <v>158</v>
      </c>
      <c r="E49" s="1" t="s">
        <v>131</v>
      </c>
      <c r="F49" s="28"/>
      <c r="G49" s="29" t="s">
        <v>156</v>
      </c>
      <c r="H49" s="2">
        <v>240</v>
      </c>
      <c r="I49" s="2"/>
      <c r="J49" s="2">
        <v>120</v>
      </c>
      <c r="K49" s="2">
        <v>92.11</v>
      </c>
      <c r="L49" s="2"/>
      <c r="M49" s="24">
        <f>J49-K49</f>
        <v>27.89</v>
      </c>
      <c r="N49" s="24">
        <f t="shared" si="3"/>
        <v>0</v>
      </c>
      <c r="O49" s="24">
        <f t="shared" si="1"/>
        <v>35141.4</v>
      </c>
      <c r="P49" s="25">
        <f t="shared" si="2"/>
        <v>35141.4</v>
      </c>
      <c r="Q49" s="26">
        <v>35141</v>
      </c>
      <c r="R49" s="12"/>
    </row>
    <row r="50" spans="1:18" ht="14.25">
      <c r="A50" s="46"/>
      <c r="B50" s="45">
        <v>47</v>
      </c>
      <c r="C50" s="6" t="s">
        <v>159</v>
      </c>
      <c r="D50" s="1" t="s">
        <v>160</v>
      </c>
      <c r="E50" s="1" t="s">
        <v>68</v>
      </c>
      <c r="F50" s="28" t="s">
        <v>161</v>
      </c>
      <c r="G50" s="29" t="s">
        <v>156</v>
      </c>
      <c r="H50" s="2">
        <v>240</v>
      </c>
      <c r="I50" s="2"/>
      <c r="J50" s="2">
        <v>90</v>
      </c>
      <c r="K50" s="2">
        <v>92.11</v>
      </c>
      <c r="L50" s="2"/>
      <c r="M50" s="24"/>
      <c r="N50" s="24">
        <f t="shared" si="3"/>
        <v>0</v>
      </c>
      <c r="O50" s="24">
        <f t="shared" si="1"/>
        <v>0</v>
      </c>
      <c r="P50" s="25">
        <f t="shared" si="2"/>
        <v>0</v>
      </c>
      <c r="Q50" s="26">
        <v>0</v>
      </c>
      <c r="R50" s="12"/>
    </row>
    <row r="51" spans="1:18" ht="14.25">
      <c r="A51" s="46"/>
      <c r="B51" s="45">
        <v>48</v>
      </c>
      <c r="C51" s="38" t="s">
        <v>10</v>
      </c>
      <c r="D51" s="39" t="s">
        <v>162</v>
      </c>
      <c r="E51" s="39" t="s">
        <v>58</v>
      </c>
      <c r="F51" s="10">
        <v>56.6</v>
      </c>
      <c r="G51" s="8">
        <v>1996.12</v>
      </c>
      <c r="H51" s="6">
        <v>240</v>
      </c>
      <c r="I51" s="6" t="s">
        <v>163</v>
      </c>
      <c r="J51" s="6">
        <v>65</v>
      </c>
      <c r="K51" s="7">
        <v>46.17</v>
      </c>
      <c r="L51" s="7">
        <f>65-K51</f>
        <v>18.83</v>
      </c>
      <c r="M51" s="40">
        <v>0</v>
      </c>
      <c r="N51" s="24">
        <f t="shared" si="3"/>
        <v>10846.079999999998</v>
      </c>
      <c r="O51" s="24">
        <f t="shared" si="1"/>
        <v>0</v>
      </c>
      <c r="P51" s="25">
        <f t="shared" si="2"/>
        <v>10846.079999999998</v>
      </c>
      <c r="Q51" s="26">
        <v>10846</v>
      </c>
      <c r="R51" s="13"/>
    </row>
    <row r="52" spans="1:18" ht="14.25">
      <c r="A52" s="3" t="s">
        <v>164</v>
      </c>
      <c r="B52" s="45">
        <v>49</v>
      </c>
      <c r="C52" s="6" t="s">
        <v>2</v>
      </c>
      <c r="D52" s="3" t="s">
        <v>165</v>
      </c>
      <c r="E52" s="1" t="s">
        <v>136</v>
      </c>
      <c r="F52" s="10">
        <v>56.7</v>
      </c>
      <c r="G52" s="8" t="s">
        <v>166</v>
      </c>
      <c r="H52" s="6">
        <v>240</v>
      </c>
      <c r="I52" s="6" t="s">
        <v>167</v>
      </c>
      <c r="J52" s="6">
        <v>120</v>
      </c>
      <c r="K52" s="7">
        <v>74.57</v>
      </c>
      <c r="L52" s="2"/>
      <c r="M52" s="24">
        <f>J52-K52</f>
        <v>45.43000000000001</v>
      </c>
      <c r="N52" s="24">
        <f>2.4*L52*H52</f>
        <v>0</v>
      </c>
      <c r="O52" s="24">
        <f>1260*M52</f>
        <v>57241.80000000001</v>
      </c>
      <c r="P52" s="25">
        <f t="shared" si="2"/>
        <v>57241.80000000001</v>
      </c>
      <c r="Q52" s="26">
        <v>57242</v>
      </c>
      <c r="R52" s="13"/>
    </row>
    <row r="53" spans="1:18" ht="14.25">
      <c r="A53" s="46"/>
      <c r="B53" s="45">
        <v>50</v>
      </c>
      <c r="C53" s="6" t="s">
        <v>168</v>
      </c>
      <c r="D53" s="1" t="s">
        <v>169</v>
      </c>
      <c r="E53" s="1" t="s">
        <v>170</v>
      </c>
      <c r="F53" s="28">
        <v>51.01</v>
      </c>
      <c r="G53" s="29" t="s">
        <v>166</v>
      </c>
      <c r="H53" s="2">
        <v>240</v>
      </c>
      <c r="I53" s="2" t="s">
        <v>171</v>
      </c>
      <c r="J53" s="2">
        <v>65</v>
      </c>
      <c r="K53" s="2">
        <v>46.08</v>
      </c>
      <c r="L53" s="2">
        <f>65-K53</f>
        <v>18.92</v>
      </c>
      <c r="M53" s="24">
        <v>0</v>
      </c>
      <c r="N53" s="24">
        <f>2.4*H53*L53</f>
        <v>10897.920000000002</v>
      </c>
      <c r="O53" s="24">
        <v>0</v>
      </c>
      <c r="P53" s="25">
        <f t="shared" si="2"/>
        <v>10897.920000000002</v>
      </c>
      <c r="Q53" s="26">
        <v>10898</v>
      </c>
      <c r="R53" s="12"/>
    </row>
    <row r="54" spans="1:18" ht="14.25">
      <c r="A54" s="3" t="s">
        <v>172</v>
      </c>
      <c r="B54" s="45">
        <v>51</v>
      </c>
      <c r="C54" s="6" t="s">
        <v>173</v>
      </c>
      <c r="D54" s="3" t="s">
        <v>174</v>
      </c>
      <c r="E54" s="1" t="s">
        <v>36</v>
      </c>
      <c r="F54" s="10">
        <v>58.8</v>
      </c>
      <c r="G54" s="8" t="s">
        <v>166</v>
      </c>
      <c r="H54" s="6">
        <v>240</v>
      </c>
      <c r="I54" s="6" t="s">
        <v>140</v>
      </c>
      <c r="J54" s="6">
        <v>90</v>
      </c>
      <c r="K54" s="7">
        <v>74.57</v>
      </c>
      <c r="L54" s="2"/>
      <c r="M54" s="24">
        <f>J54-K54</f>
        <v>15.430000000000007</v>
      </c>
      <c r="N54" s="24">
        <f aca="true" t="shared" si="4" ref="N54:N60">2.4*L54*H54</f>
        <v>0</v>
      </c>
      <c r="O54" s="24">
        <f aca="true" t="shared" si="5" ref="O54:O60">1260*M54</f>
        <v>19441.80000000001</v>
      </c>
      <c r="P54" s="25">
        <f t="shared" si="2"/>
        <v>19441.80000000001</v>
      </c>
      <c r="Q54" s="26">
        <v>19442</v>
      </c>
      <c r="R54" s="13"/>
    </row>
    <row r="55" spans="1:18" ht="15">
      <c r="A55" s="3" t="s">
        <v>174</v>
      </c>
      <c r="B55" s="45">
        <v>52</v>
      </c>
      <c r="C55" s="6" t="s">
        <v>2</v>
      </c>
      <c r="D55" s="3" t="s">
        <v>172</v>
      </c>
      <c r="E55" s="1" t="s">
        <v>54</v>
      </c>
      <c r="F55" s="10">
        <v>60.9</v>
      </c>
      <c r="G55" s="8">
        <v>1999.12</v>
      </c>
      <c r="H55" s="6">
        <v>240</v>
      </c>
      <c r="I55" s="9" t="s">
        <v>140</v>
      </c>
      <c r="J55" s="6">
        <v>65</v>
      </c>
      <c r="K55" s="7">
        <v>74.57</v>
      </c>
      <c r="L55" s="2"/>
      <c r="M55" s="24"/>
      <c r="N55" s="24">
        <f t="shared" si="4"/>
        <v>0</v>
      </c>
      <c r="O55" s="24">
        <f t="shared" si="5"/>
        <v>0</v>
      </c>
      <c r="P55" s="25">
        <f t="shared" si="2"/>
        <v>0</v>
      </c>
      <c r="Q55" s="26">
        <v>0</v>
      </c>
      <c r="R55" s="13"/>
    </row>
    <row r="56" spans="1:18" ht="14.25">
      <c r="A56" s="46"/>
      <c r="B56" s="45">
        <v>53</v>
      </c>
      <c r="C56" s="6" t="s">
        <v>175</v>
      </c>
      <c r="D56" s="1" t="s">
        <v>176</v>
      </c>
      <c r="E56" s="1" t="s">
        <v>68</v>
      </c>
      <c r="F56" s="32" t="s">
        <v>115</v>
      </c>
      <c r="G56" s="29" t="s">
        <v>166</v>
      </c>
      <c r="H56" s="2">
        <v>240</v>
      </c>
      <c r="I56" s="2"/>
      <c r="J56" s="2">
        <v>90</v>
      </c>
      <c r="K56" s="2">
        <v>67.85</v>
      </c>
      <c r="L56" s="2"/>
      <c r="M56" s="24">
        <f>J56-K56</f>
        <v>22.150000000000006</v>
      </c>
      <c r="N56" s="24">
        <f t="shared" si="4"/>
        <v>0</v>
      </c>
      <c r="O56" s="24">
        <f t="shared" si="5"/>
        <v>27909.000000000007</v>
      </c>
      <c r="P56" s="25">
        <f t="shared" si="2"/>
        <v>27909.000000000007</v>
      </c>
      <c r="Q56" s="26">
        <v>27909</v>
      </c>
      <c r="R56" s="47"/>
    </row>
    <row r="57" spans="1:18" ht="14.25">
      <c r="A57" s="46"/>
      <c r="B57" s="45">
        <v>54</v>
      </c>
      <c r="C57" s="6" t="s">
        <v>177</v>
      </c>
      <c r="D57" s="1" t="s">
        <v>178</v>
      </c>
      <c r="E57" s="1" t="s">
        <v>179</v>
      </c>
      <c r="F57" s="32"/>
      <c r="G57" s="29" t="s">
        <v>166</v>
      </c>
      <c r="H57" s="2">
        <v>240</v>
      </c>
      <c r="I57" s="2"/>
      <c r="J57" s="2">
        <v>90</v>
      </c>
      <c r="K57" s="2">
        <v>92.11</v>
      </c>
      <c r="L57" s="2"/>
      <c r="M57" s="24"/>
      <c r="N57" s="24">
        <f t="shared" si="4"/>
        <v>0</v>
      </c>
      <c r="O57" s="24">
        <f t="shared" si="5"/>
        <v>0</v>
      </c>
      <c r="P57" s="25">
        <f t="shared" si="2"/>
        <v>0</v>
      </c>
      <c r="Q57" s="26">
        <v>0</v>
      </c>
      <c r="R57" s="47"/>
    </row>
    <row r="58" spans="1:18" ht="14.25">
      <c r="A58" s="46"/>
      <c r="B58" s="45">
        <v>55</v>
      </c>
      <c r="C58" s="6" t="s">
        <v>180</v>
      </c>
      <c r="D58" s="1" t="s">
        <v>181</v>
      </c>
      <c r="E58" s="1" t="s">
        <v>68</v>
      </c>
      <c r="F58" s="28" t="s">
        <v>182</v>
      </c>
      <c r="G58" s="29" t="s">
        <v>166</v>
      </c>
      <c r="H58" s="2">
        <v>240</v>
      </c>
      <c r="I58" s="2"/>
      <c r="J58" s="2">
        <v>90</v>
      </c>
      <c r="K58" s="2">
        <v>92.11</v>
      </c>
      <c r="L58" s="2"/>
      <c r="M58" s="24"/>
      <c r="N58" s="24">
        <f t="shared" si="4"/>
        <v>0</v>
      </c>
      <c r="O58" s="24">
        <f t="shared" si="5"/>
        <v>0</v>
      </c>
      <c r="P58" s="25">
        <f t="shared" si="2"/>
        <v>0</v>
      </c>
      <c r="Q58" s="26">
        <v>0</v>
      </c>
      <c r="R58" s="12"/>
    </row>
    <row r="59" spans="1:18" ht="14.25">
      <c r="A59" s="46"/>
      <c r="B59" s="45">
        <v>56</v>
      </c>
      <c r="C59" s="6" t="s">
        <v>183</v>
      </c>
      <c r="D59" s="1" t="s">
        <v>184</v>
      </c>
      <c r="E59" s="1" t="s">
        <v>71</v>
      </c>
      <c r="F59" s="28"/>
      <c r="G59" s="29" t="s">
        <v>166</v>
      </c>
      <c r="H59" s="2">
        <v>240</v>
      </c>
      <c r="I59" s="2"/>
      <c r="J59" s="2">
        <v>75</v>
      </c>
      <c r="K59" s="2">
        <v>67.85</v>
      </c>
      <c r="L59" s="2"/>
      <c r="M59" s="24">
        <f>J59-K59</f>
        <v>7.150000000000006</v>
      </c>
      <c r="N59" s="24">
        <f t="shared" si="4"/>
        <v>0</v>
      </c>
      <c r="O59" s="24">
        <f t="shared" si="5"/>
        <v>9009.000000000007</v>
      </c>
      <c r="P59" s="25">
        <f t="shared" si="2"/>
        <v>9009.000000000007</v>
      </c>
      <c r="Q59" s="26">
        <v>9009</v>
      </c>
      <c r="R59" s="12"/>
    </row>
    <row r="60" spans="1:18" ht="14.25">
      <c r="A60" s="46"/>
      <c r="B60" s="45">
        <v>57</v>
      </c>
      <c r="C60" s="38" t="s">
        <v>185</v>
      </c>
      <c r="D60" s="39" t="s">
        <v>186</v>
      </c>
      <c r="E60" s="39" t="s">
        <v>95</v>
      </c>
      <c r="F60" s="28"/>
      <c r="G60" s="29" t="s">
        <v>166</v>
      </c>
      <c r="H60" s="2">
        <v>240</v>
      </c>
      <c r="I60" s="2"/>
      <c r="J60" s="2">
        <v>75</v>
      </c>
      <c r="K60" s="2">
        <v>67.85</v>
      </c>
      <c r="L60" s="2"/>
      <c r="M60" s="24">
        <f>J60-K60</f>
        <v>7.150000000000006</v>
      </c>
      <c r="N60" s="24">
        <f t="shared" si="4"/>
        <v>0</v>
      </c>
      <c r="O60" s="24">
        <f t="shared" si="5"/>
        <v>9009.000000000007</v>
      </c>
      <c r="P60" s="25">
        <f t="shared" si="2"/>
        <v>9009.000000000007</v>
      </c>
      <c r="Q60" s="26">
        <v>9009</v>
      </c>
      <c r="R60" s="12"/>
    </row>
    <row r="61" spans="1:18" ht="14.25">
      <c r="A61" s="46"/>
      <c r="B61" s="45">
        <v>58</v>
      </c>
      <c r="C61" s="6" t="s">
        <v>34</v>
      </c>
      <c r="D61" s="1" t="s">
        <v>187</v>
      </c>
      <c r="E61" s="1" t="s">
        <v>36</v>
      </c>
      <c r="F61" s="22"/>
      <c r="G61" s="29" t="s">
        <v>166</v>
      </c>
      <c r="H61" s="2">
        <v>240</v>
      </c>
      <c r="I61" s="2" t="s">
        <v>88</v>
      </c>
      <c r="J61" s="2">
        <v>90</v>
      </c>
      <c r="K61" s="2">
        <v>67.27</v>
      </c>
      <c r="L61" s="2">
        <v>0</v>
      </c>
      <c r="M61" s="2">
        <f>J61-K61</f>
        <v>22.730000000000004</v>
      </c>
      <c r="N61" s="2">
        <v>0</v>
      </c>
      <c r="O61" s="2">
        <f>1260*M61</f>
        <v>28639.800000000007</v>
      </c>
      <c r="P61" s="31">
        <f>O61+N61</f>
        <v>28639.800000000007</v>
      </c>
      <c r="Q61" s="31">
        <v>28640</v>
      </c>
      <c r="R61" s="12"/>
    </row>
    <row r="62" spans="1:17" ht="14.25">
      <c r="A62" s="48"/>
      <c r="Q62" s="51">
        <v>1007194.8</v>
      </c>
    </row>
    <row r="66" spans="9:13" ht="14.25">
      <c r="I66" s="61" t="s">
        <v>188</v>
      </c>
      <c r="J66" s="61"/>
      <c r="K66" s="61"/>
      <c r="L66" s="61"/>
      <c r="M66" s="61"/>
    </row>
  </sheetData>
  <mergeCells count="3">
    <mergeCell ref="B1:P1"/>
    <mergeCell ref="B2:P2"/>
    <mergeCell ref="I66:M6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金玉谟</cp:lastModifiedBy>
  <cp:lastPrinted>2010-08-29T06:28:36Z</cp:lastPrinted>
  <dcterms:created xsi:type="dcterms:W3CDTF">1996-12-17T01:32:42Z</dcterms:created>
  <dcterms:modified xsi:type="dcterms:W3CDTF">2010-08-29T07:40:56Z</dcterms:modified>
  <cp:category/>
  <cp:version/>
  <cp:contentType/>
  <cp:contentStatus/>
</cp:coreProperties>
</file>